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Reference Statistics" sheetId="1" r:id="rId1"/>
    <sheet name="Website Visits" sheetId="2" r:id="rId2"/>
    <sheet name="Library Visits" sheetId="3" r:id="rId3"/>
    <sheet name="Circulation Statistics" sheetId="4" r:id="rId4"/>
    <sheet name="Interlibrary Loan Statistics" sheetId="5" r:id="rId5"/>
    <sheet name="Library Instruction Statisitcs" sheetId="6" r:id="rId6"/>
    <sheet name="Government Documents Statistics" sheetId="7" r:id="rId7"/>
  </sheets>
  <calcPr calcId="145621"/>
</workbook>
</file>

<file path=xl/calcChain.xml><?xml version="1.0" encoding="utf-8"?>
<calcChain xmlns="http://schemas.openxmlformats.org/spreadsheetml/2006/main">
  <c r="M11" i="7" l="1"/>
  <c r="E41" i="7"/>
  <c r="D41" i="7"/>
  <c r="C41" i="7"/>
  <c r="B41" i="7"/>
  <c r="E27" i="7"/>
  <c r="D27" i="7"/>
  <c r="C27" i="7"/>
  <c r="B27" i="7"/>
  <c r="E51" i="4" l="1"/>
  <c r="D51" i="4"/>
  <c r="B51" i="4"/>
  <c r="G50" i="4"/>
  <c r="F50" i="4"/>
  <c r="G49" i="4"/>
  <c r="F49" i="4"/>
  <c r="G48" i="4"/>
  <c r="F48" i="4"/>
  <c r="G47" i="4"/>
  <c r="F47" i="4"/>
  <c r="G46" i="4"/>
  <c r="F46" i="4"/>
  <c r="G45" i="4"/>
  <c r="F45" i="4"/>
  <c r="M30" i="4" l="1"/>
  <c r="K30" i="4"/>
  <c r="J30" i="4"/>
  <c r="I30" i="4"/>
  <c r="H30" i="4"/>
  <c r="G30" i="4"/>
  <c r="F30" i="4"/>
  <c r="E30" i="4"/>
  <c r="D30" i="4"/>
  <c r="C30" i="4"/>
  <c r="L30" i="4" s="1"/>
  <c r="N30" i="4" s="1"/>
  <c r="B30" i="4"/>
  <c r="L29" i="4"/>
  <c r="N29" i="4" s="1"/>
  <c r="N28" i="4"/>
  <c r="L28" i="4"/>
  <c r="L27" i="4"/>
  <c r="N27" i="4" s="1"/>
  <c r="N26" i="4"/>
  <c r="L26" i="4"/>
  <c r="L25" i="4"/>
  <c r="N25" i="4" s="1"/>
  <c r="N24" i="4"/>
  <c r="L24" i="4"/>
  <c r="L23" i="4"/>
  <c r="N23" i="4" s="1"/>
  <c r="N22" i="4"/>
  <c r="L22" i="4"/>
  <c r="L21" i="4"/>
  <c r="N21" i="4" s="1"/>
  <c r="N20" i="4"/>
  <c r="L20" i="4"/>
  <c r="L19" i="4"/>
  <c r="N19" i="4" s="1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N10" i="5"/>
  <c r="N9" i="5"/>
  <c r="N8" i="5"/>
  <c r="N7" i="5"/>
  <c r="N6" i="5"/>
  <c r="N5" i="5"/>
  <c r="N4" i="5"/>
  <c r="N19" i="5"/>
  <c r="N18" i="5"/>
  <c r="N17" i="5"/>
  <c r="N32" i="5" l="1"/>
  <c r="M32" i="5"/>
  <c r="L32" i="5"/>
  <c r="K32" i="5"/>
  <c r="J32" i="5"/>
  <c r="I32" i="5"/>
  <c r="H32" i="5"/>
  <c r="G32" i="5"/>
  <c r="F32" i="5"/>
  <c r="E32" i="5"/>
  <c r="D32" i="5"/>
  <c r="C32" i="5"/>
  <c r="B32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N30" i="5"/>
  <c r="N29" i="5"/>
  <c r="N28" i="5"/>
  <c r="N27" i="5"/>
  <c r="N26" i="5"/>
  <c r="N25" i="5"/>
  <c r="N24" i="5"/>
  <c r="N39" i="5"/>
  <c r="N38" i="5"/>
  <c r="N37" i="5"/>
  <c r="N9" i="6" l="1"/>
  <c r="N8" i="6"/>
  <c r="N7" i="6"/>
  <c r="N6" i="6"/>
  <c r="N5" i="6"/>
  <c r="N4" i="6"/>
  <c r="K16" i="3" l="1"/>
  <c r="D11" i="1"/>
  <c r="D10" i="1"/>
  <c r="D9" i="1"/>
  <c r="D8" i="1"/>
  <c r="D7" i="1"/>
  <c r="D6" i="1"/>
  <c r="D5" i="1"/>
  <c r="D4" i="1"/>
  <c r="D3" i="1"/>
  <c r="K27" i="7" l="1"/>
  <c r="J27" i="7"/>
  <c r="I27" i="7"/>
  <c r="H27" i="7"/>
  <c r="L11" i="7"/>
  <c r="K11" i="7"/>
  <c r="J11" i="7"/>
  <c r="I11" i="7"/>
  <c r="H11" i="7"/>
  <c r="G11" i="7"/>
  <c r="F11" i="7"/>
  <c r="D11" i="7"/>
  <c r="C11" i="7"/>
  <c r="B11" i="7"/>
  <c r="G12" i="7" l="1"/>
  <c r="B62" i="5" l="1"/>
  <c r="E56" i="5"/>
  <c r="D56" i="5"/>
  <c r="C56" i="5"/>
  <c r="B56" i="5"/>
  <c r="E22" i="2" l="1"/>
  <c r="D22" i="2"/>
  <c r="C22" i="2" l="1"/>
  <c r="B40" i="4" l="1"/>
  <c r="F39" i="4"/>
  <c r="H39" i="4" s="1"/>
  <c r="F38" i="4"/>
  <c r="H38" i="4" s="1"/>
  <c r="F37" i="4"/>
  <c r="F36" i="4"/>
  <c r="H36" i="4" s="1"/>
  <c r="F35" i="4"/>
  <c r="H35" i="4" s="1"/>
  <c r="F34" i="4"/>
  <c r="H34" i="4" s="1"/>
  <c r="E40" i="4"/>
  <c r="E41" i="4" s="1"/>
  <c r="D40" i="4"/>
  <c r="D41" i="4" s="1"/>
  <c r="G39" i="4"/>
  <c r="I39" i="4" s="1"/>
  <c r="G38" i="4"/>
  <c r="I38" i="4" s="1"/>
  <c r="G37" i="4"/>
  <c r="G36" i="4"/>
  <c r="I36" i="4" s="1"/>
  <c r="G35" i="4"/>
  <c r="G34" i="4"/>
  <c r="B41" i="4" l="1"/>
  <c r="M14" i="4"/>
  <c r="L3" i="4"/>
  <c r="K14" i="4"/>
  <c r="J14" i="4"/>
  <c r="I14" i="4"/>
  <c r="H14" i="4"/>
  <c r="G14" i="4"/>
  <c r="F14" i="4"/>
  <c r="E14" i="4"/>
  <c r="D14" i="4"/>
  <c r="C14" i="4"/>
  <c r="B14" i="4"/>
  <c r="B15" i="4" s="1"/>
  <c r="K15" i="4" l="1"/>
  <c r="G15" i="4"/>
  <c r="C15" i="4"/>
  <c r="M15" i="4"/>
  <c r="J15" i="4"/>
  <c r="I15" i="4"/>
  <c r="H15" i="4"/>
  <c r="F15" i="4"/>
  <c r="E15" i="4"/>
  <c r="D15" i="4"/>
  <c r="L14" i="4"/>
  <c r="L13" i="4"/>
  <c r="N13" i="4" s="1"/>
  <c r="O13" i="4" s="1"/>
  <c r="L12" i="4"/>
  <c r="N12" i="4" s="1"/>
  <c r="O12" i="4" s="1"/>
  <c r="L11" i="4"/>
  <c r="N11" i="4" s="1"/>
  <c r="O11" i="4" s="1"/>
  <c r="L10" i="4"/>
  <c r="N10" i="4" s="1"/>
  <c r="O10" i="4" s="1"/>
  <c r="L9" i="4"/>
  <c r="N9" i="4" s="1"/>
  <c r="O9" i="4" s="1"/>
  <c r="L8" i="4"/>
  <c r="N8" i="4" s="1"/>
  <c r="O8" i="4" s="1"/>
  <c r="L7" i="4"/>
  <c r="N7" i="4" s="1"/>
  <c r="O7" i="4" s="1"/>
  <c r="L6" i="4"/>
  <c r="N6" i="4" s="1"/>
  <c r="L5" i="4"/>
  <c r="N5" i="4" s="1"/>
  <c r="O5" i="4" s="1"/>
  <c r="L4" i="4"/>
  <c r="N4" i="4" s="1"/>
  <c r="O4" i="4" s="1"/>
  <c r="N3" i="4"/>
  <c r="O3" i="4" s="1"/>
  <c r="N14" i="4" l="1"/>
  <c r="L15" i="4"/>
  <c r="N15" i="4" l="1"/>
  <c r="O14" i="4"/>
  <c r="I16" i="3" l="1"/>
  <c r="H16" i="3"/>
  <c r="G16" i="3"/>
  <c r="F16" i="3"/>
  <c r="E16" i="3"/>
  <c r="D16" i="3"/>
  <c r="C16" i="3"/>
  <c r="B16" i="3"/>
  <c r="F41" i="4"/>
  <c r="H40" i="4"/>
  <c r="G51" i="4"/>
  <c r="F51" i="4"/>
  <c r="C51" i="4"/>
  <c r="I40" i="4"/>
  <c r="F40" i="4"/>
  <c r="C40" i="4"/>
  <c r="G40" i="4"/>
</calcChain>
</file>

<file path=xl/sharedStrings.xml><?xml version="1.0" encoding="utf-8"?>
<sst xmlns="http://schemas.openxmlformats.org/spreadsheetml/2006/main" count="379" uniqueCount="194">
  <si>
    <t>2012-13</t>
  </si>
  <si>
    <t>2013-14</t>
  </si>
  <si>
    <t>% change</t>
  </si>
  <si>
    <t>Reference On-Call</t>
  </si>
  <si>
    <t xml:space="preserve">Reference   </t>
  </si>
  <si>
    <t>TOTAL Reference</t>
  </si>
  <si>
    <t>Machine On-Call</t>
  </si>
  <si>
    <t xml:space="preserve">Machine  </t>
  </si>
  <si>
    <t>TOTAL Machine</t>
  </si>
  <si>
    <t>Grand Total On-Call</t>
  </si>
  <si>
    <t>Grand Total Off-Call</t>
  </si>
  <si>
    <t>GRAND TOTAL</t>
  </si>
  <si>
    <t>Month</t>
  </si>
  <si>
    <t>2005-06</t>
  </si>
  <si>
    <t>2006-07</t>
  </si>
  <si>
    <t>2007-08</t>
  </si>
  <si>
    <t>2008-09</t>
  </si>
  <si>
    <t>2009-10</t>
  </si>
  <si>
    <t>2010-11</t>
  </si>
  <si>
    <t>2011-2012</t>
  </si>
  <si>
    <t>2012-2013</t>
  </si>
  <si>
    <t>2013-2014</t>
  </si>
  <si>
    <t>% increase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</si>
  <si>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</si>
  <si>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</si>
  <si>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</si>
  <si>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</si>
  <si>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</si>
  <si>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</si>
  <si>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</si>
  <si>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</si>
  <si>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</si>
  <si>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</si>
  <si>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</si>
  <si>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June</t>
  </si>
  <si>
    <t>TOTAL</t>
  </si>
  <si>
    <t>2011-12</t>
  </si>
  <si>
    <t>AVEquip</t>
  </si>
  <si>
    <t>Book</t>
  </si>
  <si>
    <t>CDs</t>
  </si>
  <si>
    <t>CompDsk</t>
  </si>
  <si>
    <t>Docs</t>
  </si>
  <si>
    <t>DVD</t>
  </si>
  <si>
    <t>Record</t>
  </si>
  <si>
    <t>Ereader</t>
  </si>
  <si>
    <t>Score</t>
  </si>
  <si>
    <t>Video</t>
  </si>
  <si>
    <t>Total</t>
  </si>
  <si>
    <t>Renew</t>
  </si>
  <si>
    <t>Adj. Fac.</t>
  </si>
  <si>
    <t>Alum Mem</t>
  </si>
  <si>
    <t>Dependent</t>
  </si>
  <si>
    <t>Elderhostel</t>
  </si>
  <si>
    <t>Faculty</t>
  </si>
  <si>
    <t>HatterAlum</t>
  </si>
  <si>
    <t>ILL</t>
  </si>
  <si>
    <t>Reg Mem</t>
  </si>
  <si>
    <t>Staff</t>
  </si>
  <si>
    <t>Student</t>
  </si>
  <si>
    <t>MISSING</t>
  </si>
  <si>
    <t>Average Page Views</t>
  </si>
  <si>
    <t>Page Views</t>
  </si>
  <si>
    <t>Unique Visitors</t>
  </si>
  <si>
    <t>Visits</t>
  </si>
  <si>
    <t>2010-2011</t>
  </si>
  <si>
    <t>Library Website</t>
  </si>
  <si>
    <t>Pages Per Visit</t>
  </si>
  <si>
    <t>March</t>
  </si>
  <si>
    <t>ContentDM</t>
  </si>
  <si>
    <t>Unique Visitos</t>
  </si>
  <si>
    <t>Av-Equip</t>
  </si>
  <si>
    <t>Articles &amp; Books</t>
  </si>
  <si>
    <t>w/o AV</t>
  </si>
  <si>
    <t>Adj Fac</t>
  </si>
  <si>
    <t>% Change</t>
  </si>
  <si>
    <t>% Change w/o AV</t>
  </si>
  <si>
    <t>Borrowing (From Borrower Activity Overview Report)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</si>
  <si>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</si>
  <si>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</si>
  <si>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</si>
  <si>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</si>
  <si>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</si>
  <si>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</si>
  <si>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</si>
  <si>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</si>
  <si>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</si>
  <si>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</si>
  <si>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</si>
  <si>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</si>
  <si>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Requests Initiated</t>
  </si>
  <si>
    <t>Cancelled</t>
  </si>
  <si>
    <t>Completed</t>
  </si>
  <si>
    <t>Loans Filled</t>
  </si>
  <si>
    <t>Copies Filled</t>
  </si>
  <si>
    <t>TOTAL Filled</t>
  </si>
  <si>
    <t>TOTAL Unfilled</t>
  </si>
  <si>
    <t>Known % Filled</t>
  </si>
  <si>
    <t>Known % Unfilled</t>
  </si>
  <si>
    <t>Borrowing Filled</t>
  </si>
  <si>
    <t>Borrowing COPIES</t>
  </si>
  <si>
    <t>Borrowing LOANS</t>
  </si>
  <si>
    <t>LENDING (From Lender Activity Overview Report)</t>
  </si>
  <si>
    <t>Requests Rec'd</t>
  </si>
  <si>
    <t>Lending Filled</t>
  </si>
  <si>
    <t>Lending COPIES</t>
  </si>
  <si>
    <t>Lending LOANS</t>
  </si>
  <si>
    <t>Service</t>
  </si>
  <si>
    <t>Staff/Other</t>
  </si>
  <si>
    <t># Transactions</t>
  </si>
  <si>
    <t>CCC (copyright)</t>
  </si>
  <si>
    <t>Dissertations</t>
  </si>
  <si>
    <t>Dialog Actual Database Charges</t>
  </si>
  <si>
    <t xml:space="preserve">Dialog Monthly Service Charge </t>
  </si>
  <si>
    <t xml:space="preserve">CAS/STN Chem Abstracts Searches </t>
  </si>
  <si>
    <t>SUBTOTAL</t>
  </si>
  <si>
    <t>ILL Non-IFM</t>
  </si>
  <si>
    <t>ILL IFM</t>
  </si>
  <si>
    <t>Stetson Expenditures for Lost ILL Books</t>
  </si>
  <si>
    <t>DLLI Annual Cost (12 month cost -not billed as our FY)</t>
  </si>
  <si>
    <t>TOTAL (Doc Delivery Budget)</t>
  </si>
  <si>
    <t>INCOME IN REIMBURSEMENTS</t>
  </si>
  <si>
    <t>Reimbursements by libraries to Stetson for Lost ILL Books</t>
  </si>
  <si>
    <t>ILL fees paid for by patrons or libraries (IFM to Stetson)</t>
  </si>
  <si>
    <t>Total ILL Income</t>
  </si>
  <si>
    <t>Totals</t>
  </si>
  <si>
    <t>Total Number of Sessions</t>
  </si>
  <si>
    <t>Number of People Attending</t>
  </si>
  <si>
    <t>Number Undergraduate Sessions</t>
  </si>
  <si>
    <t>Number Undergraduate Students</t>
  </si>
  <si>
    <t>Number Graduate Sessions</t>
  </si>
  <si>
    <t>Number of Graduate Students</t>
  </si>
  <si>
    <t>Number of Tours</t>
  </si>
  <si>
    <t>Format</t>
  </si>
  <si>
    <t>2003-2004</t>
  </si>
  <si>
    <t>2004-2005</t>
  </si>
  <si>
    <t>2005-2006</t>
  </si>
  <si>
    <t>2006-2007</t>
  </si>
  <si>
    <t>2007-2008</t>
  </si>
  <si>
    <t>2008-2009</t>
  </si>
  <si>
    <t>2009-2010</t>
  </si>
  <si>
    <t>Paper</t>
  </si>
  <si>
    <t>Microfiche</t>
  </si>
  <si>
    <t>Maps</t>
  </si>
  <si>
    <t>CD-ROMs</t>
  </si>
  <si>
    <t>Floppy disks</t>
  </si>
  <si>
    <t>Videos</t>
  </si>
  <si>
    <t>DVDs</t>
  </si>
  <si>
    <t>% Change from Previous Year</t>
  </si>
  <si>
    <t>Electronic-only added to WebCat</t>
  </si>
  <si>
    <t>Added PURLs to Existing Records</t>
  </si>
  <si>
    <t>1,878 </t>
  </si>
  <si>
    <t>Federal Documents Tangible Collection 2013-2014</t>
  </si>
  <si>
    <t>Holdings 6/30/13</t>
  </si>
  <si>
    <t>Additions 2013-2014</t>
  </si>
  <si>
    <t>Discards 2013-2014</t>
  </si>
  <si>
    <t>Holdings 6/30/14</t>
  </si>
  <si>
    <t>Microfilm reels</t>
  </si>
  <si>
    <t>Federal Depository Item Profile</t>
  </si>
  <si>
    <t>Total Items Available</t>
  </si>
  <si>
    <t>Total Items Selected</t>
  </si>
  <si>
    <t>Percent Selected</t>
  </si>
  <si>
    <t>Florida Documents Uncataloged Collection</t>
  </si>
  <si>
    <t>Electronic</t>
  </si>
  <si>
    <t>Claimed</t>
  </si>
  <si>
    <t>Filled</t>
  </si>
  <si>
    <t>Unfilled</t>
  </si>
  <si>
    <t>Percent Filled</t>
  </si>
  <si>
    <t>NA</t>
  </si>
  <si>
    <t>Percent Unfilled</t>
  </si>
  <si>
    <t>Reference Desk Statistics (ARPS1415-01)</t>
  </si>
  <si>
    <t>2014-2015</t>
  </si>
  <si>
    <t>Library Website Visits (ARPS1415-04)</t>
  </si>
  <si>
    <t>GATE COUNT (ARPS1415-05)</t>
  </si>
  <si>
    <t>Library Instruction Totals (ARPS1415-11)</t>
  </si>
  <si>
    <t>Percentages</t>
  </si>
  <si>
    <t>INTERLIBRARY LOAN FY 2014-2015 (ARPS1415-08)</t>
  </si>
  <si>
    <t>DOCUMENT DELIVERY 2014-2015 AR Summary (ARPS1415-10)</t>
  </si>
  <si>
    <t>Article Purchased</t>
  </si>
  <si>
    <t>Trends in Depository Receipts FY 2003-2004 through FY 2014-2015 (ARPS1415-12)</t>
  </si>
  <si>
    <t>Federal Documents Tangible Collection 2014-2015</t>
  </si>
  <si>
    <t>Claims 2014-2015</t>
  </si>
  <si>
    <t>Reserves Statisitcs Fiscal Year 2014-2015 (ARPS1415-07)</t>
  </si>
  <si>
    <t>Circulation Statistics 2013-2014</t>
  </si>
  <si>
    <t>Circulation Statistics 2014-2015 (ARPS1414-06)</t>
  </si>
  <si>
    <t>Reserves Statisitcs Fiscal Year 2013-2014</t>
  </si>
  <si>
    <t>Tablet</t>
  </si>
  <si>
    <t>Additions 2014-2015</t>
  </si>
  <si>
    <t>Holdings 6/30/2015</t>
  </si>
  <si>
    <t>Holdings 6/30/2014</t>
  </si>
  <si>
    <t>Additions  2014-2015</t>
  </si>
  <si>
    <t>Discards  2014-2015</t>
  </si>
  <si>
    <t>Discards 2014-2015</t>
  </si>
  <si>
    <t>14290 (13,557 weeding project</t>
  </si>
  <si>
    <t>734 (all from weeding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</si>
</sst>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mmm\-yy;@"/>
    <numFmt numFmtId="167" formatCode="0.0%"/>
    <numFmt numFmtId="168" formatCode="0.000%"/>
    <numFmt numFmtId="169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0" fillId="0" borderId="2" xfId="0" applyBorder="1"/>
    <xf numFmtId="17" fontId="3" fillId="0" borderId="1" xfId="0" applyNumberFormat="1" applyFont="1" applyBorder="1"/>
    <xf numFmtId="0" fontId="3" fillId="0" borderId="2" xfId="0" applyFont="1" applyBorder="1"/>
    <xf numFmtId="17" fontId="4" fillId="0" borderId="1" xfId="0" applyNumberFormat="1" applyFont="1" applyBorder="1"/>
    <xf numFmtId="0" fontId="4" fillId="0" borderId="2" xfId="0" applyFont="1" applyBorder="1"/>
    <xf numFmtId="17" fontId="2" fillId="0" borderId="1" xfId="0" applyNumberFormat="1" applyFont="1" applyBorder="1"/>
    <xf numFmtId="0" fontId="2" fillId="0" borderId="2" xfId="0" applyFont="1" applyBorder="1"/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Fill="1" applyBorder="1"/>
    <xf numFmtId="0" fontId="4" fillId="0" borderId="2" xfId="0" applyFont="1" applyFill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4" fillId="0" borderId="2" xfId="1" applyFont="1" applyBorder="1"/>
    <xf numFmtId="0" fontId="2" fillId="3" borderId="2" xfId="0" applyFont="1" applyFill="1" applyBorder="1"/>
    <xf numFmtId="0" fontId="2" fillId="4" borderId="2" xfId="0" applyFont="1" applyFill="1" applyBorder="1"/>
    <xf numFmtId="0" fontId="2" fillId="0" borderId="2" xfId="2" applyFont="1" applyBorder="1"/>
    <xf numFmtId="0" fontId="4" fillId="0" borderId="2" xfId="2" applyFont="1" applyBorder="1"/>
    <xf numFmtId="0" fontId="2" fillId="0" borderId="2" xfId="0" applyFont="1" applyBorder="1" applyAlignment="1">
      <alignment wrapText="1"/>
    </xf>
    <xf numFmtId="0" fontId="4" fillId="0" borderId="0" xfId="2" applyFont="1"/>
    <xf numFmtId="0" fontId="5" fillId="0" borderId="0" xfId="0" applyFont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Border="1" applyAlignment="1">
      <alignment horizontal="center"/>
    </xf>
    <xf numFmtId="9" fontId="5" fillId="0" borderId="2" xfId="1" applyFont="1" applyBorder="1"/>
    <xf numFmtId="9" fontId="5" fillId="0" borderId="2" xfId="1" applyFont="1" applyFill="1" applyBorder="1" applyAlignment="1">
      <alignment horizontal="center"/>
    </xf>
    <xf numFmtId="164" fontId="5" fillId="0" borderId="0" xfId="0" applyNumberFormat="1" applyFont="1"/>
    <xf numFmtId="0" fontId="5" fillId="0" borderId="2" xfId="0" applyFont="1" applyFill="1" applyBorder="1"/>
    <xf numFmtId="164" fontId="5" fillId="0" borderId="2" xfId="0" applyNumberFormat="1" applyFont="1" applyBorder="1"/>
    <xf numFmtId="0" fontId="5" fillId="0" borderId="0" xfId="0" applyFont="1" applyBorder="1"/>
    <xf numFmtId="17" fontId="2" fillId="0" borderId="2" xfId="0" applyNumberFormat="1" applyFont="1" applyFill="1" applyBorder="1" applyAlignment="1">
      <alignment horizontal="right"/>
    </xf>
    <xf numFmtId="17" fontId="5" fillId="0" borderId="1" xfId="0" applyNumberFormat="1" applyFont="1" applyBorder="1"/>
    <xf numFmtId="9" fontId="5" fillId="0" borderId="2" xfId="1" applyFont="1" applyFill="1" applyBorder="1"/>
    <xf numFmtId="0" fontId="4" fillId="0" borderId="0" xfId="0" applyFont="1"/>
    <xf numFmtId="0" fontId="6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2" fillId="0" borderId="0" xfId="0" applyFont="1" applyBorder="1"/>
    <xf numFmtId="0" fontId="4" fillId="0" borderId="0" xfId="0" applyFont="1" applyBorder="1"/>
    <xf numFmtId="9" fontId="4" fillId="0" borderId="2" xfId="1" applyNumberFormat="1" applyFont="1" applyBorder="1"/>
    <xf numFmtId="9" fontId="4" fillId="0" borderId="2" xfId="0" applyNumberFormat="1" applyFont="1" applyBorder="1"/>
    <xf numFmtId="0" fontId="8" fillId="0" borderId="2" xfId="0" applyFont="1" applyBorder="1"/>
    <xf numFmtId="0" fontId="2" fillId="0" borderId="2" xfId="0" applyFont="1" applyFill="1" applyBorder="1" applyAlignment="1">
      <alignment wrapText="1"/>
    </xf>
    <xf numFmtId="9" fontId="8" fillId="0" borderId="2" xfId="1" applyFont="1" applyBorder="1"/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5" borderId="2" xfId="0" applyFont="1" applyFill="1" applyBorder="1"/>
    <xf numFmtId="0" fontId="5" fillId="0" borderId="2" xfId="0" applyFont="1" applyBorder="1" applyAlignment="1">
      <alignment horizontal="right"/>
    </xf>
    <xf numFmtId="0" fontId="5" fillId="5" borderId="2" xfId="0" applyFont="1" applyFill="1" applyBorder="1"/>
    <xf numFmtId="0" fontId="5" fillId="0" borderId="2" xfId="0" applyFont="1" applyFill="1" applyBorder="1" applyAlignment="1">
      <alignment horizontal="right"/>
    </xf>
    <xf numFmtId="165" fontId="5" fillId="0" borderId="2" xfId="0" applyNumberFormat="1" applyFont="1" applyBorder="1"/>
    <xf numFmtId="165" fontId="5" fillId="5" borderId="2" xfId="0" applyNumberFormat="1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Fill="1" applyBorder="1" applyAlignment="1"/>
    <xf numFmtId="0" fontId="5" fillId="5" borderId="2" xfId="0" applyFont="1" applyFill="1" applyBorder="1" applyAlignment="1">
      <alignment horizontal="right"/>
    </xf>
    <xf numFmtId="0" fontId="5" fillId="0" borderId="2" xfId="0" applyFont="1" applyBorder="1" applyAlignment="1"/>
    <xf numFmtId="0" fontId="2" fillId="0" borderId="2" xfId="0" applyFont="1" applyBorder="1" applyAlignment="1"/>
    <xf numFmtId="0" fontId="4" fillId="0" borderId="2" xfId="0" applyFont="1" applyFill="1" applyBorder="1" applyAlignment="1"/>
    <xf numFmtId="44" fontId="4" fillId="0" borderId="2" xfId="4" applyNumberFormat="1" applyFont="1" applyBorder="1" applyAlignment="1"/>
    <xf numFmtId="44" fontId="4" fillId="0" borderId="2" xfId="4" applyNumberFormat="1" applyFont="1" applyFill="1" applyBorder="1" applyAlignment="1"/>
    <xf numFmtId="44" fontId="2" fillId="0" borderId="2" xfId="4" applyNumberFormat="1" applyFont="1" applyBorder="1" applyAlignment="1"/>
    <xf numFmtId="0" fontId="2" fillId="0" borderId="2" xfId="4" applyNumberFormat="1" applyFont="1" applyBorder="1" applyAlignment="1"/>
    <xf numFmtId="0" fontId="2" fillId="0" borderId="2" xfId="0" applyFont="1" applyFill="1" applyBorder="1" applyAlignment="1"/>
    <xf numFmtId="44" fontId="2" fillId="0" borderId="2" xfId="0" applyNumberFormat="1" applyFont="1" applyFill="1" applyBorder="1" applyAlignment="1"/>
    <xf numFmtId="0" fontId="4" fillId="0" borderId="0" xfId="0" applyFont="1" applyBorder="1" applyAlignment="1"/>
    <xf numFmtId="44" fontId="2" fillId="0" borderId="0" xfId="0" applyNumberFormat="1" applyFont="1" applyFill="1" applyBorder="1" applyAlignment="1"/>
    <xf numFmtId="0" fontId="2" fillId="0" borderId="0" xfId="0" applyFont="1" applyBorder="1" applyAlignment="1"/>
    <xf numFmtId="44" fontId="4" fillId="7" borderId="2" xfId="0" applyNumberFormat="1" applyFont="1" applyFill="1" applyBorder="1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166" fontId="2" fillId="0" borderId="6" xfId="0" applyNumberFormat="1" applyFont="1" applyBorder="1" applyAlignment="1">
      <alignment wrapText="1"/>
    </xf>
    <xf numFmtId="166" fontId="2" fillId="0" borderId="2" xfId="0" applyNumberFormat="1" applyFont="1" applyBorder="1" applyAlignment="1">
      <alignment wrapText="1"/>
    </xf>
    <xf numFmtId="166" fontId="2" fillId="0" borderId="2" xfId="0" applyNumberFormat="1" applyFont="1" applyBorder="1"/>
    <xf numFmtId="0" fontId="4" fillId="0" borderId="2" xfId="0" applyFont="1" applyBorder="1" applyAlignment="1">
      <alignment vertical="top" wrapText="1"/>
    </xf>
    <xf numFmtId="0" fontId="4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1" fontId="4" fillId="0" borderId="2" xfId="0" applyNumberFormat="1" applyFont="1" applyBorder="1"/>
    <xf numFmtId="1" fontId="2" fillId="2" borderId="2" xfId="0" applyNumberFormat="1" applyFont="1" applyFill="1" applyBorder="1"/>
    <xf numFmtId="1" fontId="2" fillId="2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17" fontId="2" fillId="0" borderId="2" xfId="0" applyNumberFormat="1" applyFont="1" applyBorder="1"/>
    <xf numFmtId="3" fontId="2" fillId="0" borderId="6" xfId="0" applyNumberFormat="1" applyFont="1" applyFill="1" applyBorder="1"/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169" fontId="2" fillId="0" borderId="2" xfId="0" applyNumberFormat="1" applyFont="1" applyBorder="1"/>
    <xf numFmtId="169" fontId="2" fillId="0" borderId="2" xfId="0" applyNumberFormat="1" applyFont="1" applyFill="1" applyBorder="1"/>
    <xf numFmtId="14" fontId="2" fillId="0" borderId="2" xfId="0" applyNumberFormat="1" applyFont="1" applyBorder="1"/>
    <xf numFmtId="3" fontId="4" fillId="0" borderId="2" xfId="0" applyNumberFormat="1" applyFont="1" applyBorder="1"/>
    <xf numFmtId="3" fontId="4" fillId="0" borderId="2" xfId="0" applyNumberFormat="1" applyFont="1" applyFill="1" applyBorder="1"/>
    <xf numFmtId="3" fontId="4" fillId="0" borderId="6" xfId="0" applyNumberFormat="1" applyFont="1" applyBorder="1"/>
    <xf numFmtId="0" fontId="4" fillId="0" borderId="6" xfId="0" applyFont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2" xfId="0" applyFont="1" applyBorder="1" applyAlignment="1">
      <alignment horizontal="right" wrapText="1"/>
    </xf>
    <xf numFmtId="0" fontId="4" fillId="0" borderId="2" xfId="0" applyNumberFormat="1" applyFont="1" applyBorder="1"/>
    <xf numFmtId="21" fontId="5" fillId="0" borderId="2" xfId="0" applyNumberFormat="1" applyFont="1" applyFill="1" applyBorder="1"/>
    <xf numFmtId="46" fontId="5" fillId="0" borderId="2" xfId="0" applyNumberFormat="1" applyFont="1" applyFill="1" applyBorder="1"/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6" borderId="2" xfId="0" applyFont="1" applyFill="1" applyBorder="1" applyAlignment="1"/>
    <xf numFmtId="44" fontId="5" fillId="0" borderId="2" xfId="4" applyNumberFormat="1" applyFont="1" applyBorder="1" applyAlignment="1"/>
    <xf numFmtId="44" fontId="5" fillId="0" borderId="2" xfId="0" applyNumberFormat="1" applyFont="1" applyBorder="1" applyAlignment="1"/>
    <xf numFmtId="44" fontId="5" fillId="0" borderId="2" xfId="4" applyNumberFormat="1" applyFont="1" applyFill="1" applyBorder="1" applyAlignment="1"/>
    <xf numFmtId="44" fontId="5" fillId="7" borderId="0" xfId="0" applyNumberFormat="1" applyFont="1" applyFill="1" applyAlignment="1"/>
    <xf numFmtId="44" fontId="5" fillId="0" borderId="2" xfId="0" applyNumberFormat="1" applyFont="1" applyFill="1" applyBorder="1" applyAlignment="1"/>
    <xf numFmtId="0" fontId="5" fillId="6" borderId="2" xfId="0" applyFont="1" applyFill="1" applyBorder="1" applyAlignment="1">
      <alignment wrapText="1"/>
    </xf>
    <xf numFmtId="44" fontId="5" fillId="4" borderId="2" xfId="4" applyNumberFormat="1" applyFont="1" applyFill="1" applyBorder="1" applyAlignment="1"/>
    <xf numFmtId="0" fontId="5" fillId="0" borderId="0" xfId="0" applyFont="1" applyFill="1" applyAlignment="1"/>
    <xf numFmtId="44" fontId="5" fillId="4" borderId="2" xfId="4" applyFont="1" applyFill="1" applyBorder="1" applyAlignment="1"/>
    <xf numFmtId="3" fontId="5" fillId="0" borderId="6" xfId="0" applyNumberFormat="1" applyFont="1" applyFill="1" applyBorder="1"/>
    <xf numFmtId="3" fontId="5" fillId="0" borderId="2" xfId="0" applyNumberFormat="1" applyFont="1" applyBorder="1"/>
    <xf numFmtId="3" fontId="5" fillId="0" borderId="2" xfId="0" applyNumberFormat="1" applyFont="1" applyFill="1" applyBorder="1"/>
    <xf numFmtId="3" fontId="5" fillId="0" borderId="6" xfId="0" applyNumberFormat="1" applyFont="1" applyBorder="1"/>
    <xf numFmtId="167" fontId="5" fillId="0" borderId="2" xfId="0" applyNumberFormat="1" applyFont="1" applyBorder="1" applyAlignment="1">
      <alignment horizontal="right"/>
    </xf>
    <xf numFmtId="168" fontId="5" fillId="0" borderId="2" xfId="0" applyNumberFormat="1" applyFont="1" applyFill="1" applyBorder="1"/>
    <xf numFmtId="167" fontId="5" fillId="0" borderId="2" xfId="0" applyNumberFormat="1" applyFont="1" applyFill="1" applyBorder="1"/>
    <xf numFmtId="167" fontId="5" fillId="0" borderId="2" xfId="1" applyNumberFormat="1" applyFont="1" applyBorder="1"/>
    <xf numFmtId="9" fontId="5" fillId="0" borderId="2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6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8" xfId="0" applyFont="1" applyBorder="1"/>
    <xf numFmtId="0" fontId="2" fillId="0" borderId="15" xfId="0" applyFont="1" applyBorder="1" applyAlignment="1"/>
    <xf numFmtId="0" fontId="5" fillId="0" borderId="15" xfId="0" applyFont="1" applyBorder="1" applyAlignment="1"/>
    <xf numFmtId="0" fontId="2" fillId="0" borderId="16" xfId="0" applyFont="1" applyBorder="1" applyAlignment="1"/>
    <xf numFmtId="0" fontId="2" fillId="0" borderId="14" xfId="0" applyFont="1" applyBorder="1" applyAlignment="1"/>
    <xf numFmtId="0" fontId="2" fillId="0" borderId="14" xfId="0" applyFont="1" applyBorder="1" applyAlignment="1">
      <alignment vertical="justify"/>
    </xf>
    <xf numFmtId="0" fontId="5" fillId="8" borderId="17" xfId="0" applyFont="1" applyFill="1" applyBorder="1" applyAlignment="1"/>
    <xf numFmtId="0" fontId="10" fillId="0" borderId="2" xfId="0" applyFont="1" applyBorder="1"/>
    <xf numFmtId="9" fontId="0" fillId="0" borderId="0" xfId="0" applyNumberFormat="1"/>
    <xf numFmtId="10" fontId="0" fillId="0" borderId="0" xfId="0" applyNumberFormat="1"/>
    <xf numFmtId="44" fontId="0" fillId="0" borderId="2" xfId="4" applyNumberFormat="1" applyFont="1" applyBorder="1"/>
    <xf numFmtId="0" fontId="0" fillId="5" borderId="2" xfId="0" applyFill="1" applyBorder="1"/>
    <xf numFmtId="165" fontId="0" fillId="0" borderId="2" xfId="1" applyNumberFormat="1" applyFont="1" applyBorder="1"/>
    <xf numFmtId="165" fontId="0" fillId="0" borderId="2" xfId="0" applyNumberFormat="1" applyBorder="1"/>
    <xf numFmtId="165" fontId="0" fillId="5" borderId="2" xfId="0" applyNumberFormat="1" applyFill="1" applyBorder="1"/>
    <xf numFmtId="14" fontId="8" fillId="0" borderId="2" xfId="0" applyNumberFormat="1" applyFont="1" applyBorder="1"/>
    <xf numFmtId="3" fontId="0" fillId="0" borderId="2" xfId="0" applyNumberFormat="1" applyFill="1" applyBorder="1"/>
    <xf numFmtId="0" fontId="0" fillId="0" borderId="2" xfId="0" applyFill="1" applyBorder="1"/>
    <xf numFmtId="3" fontId="0" fillId="0" borderId="7" xfId="0" applyNumberFormat="1" applyFill="1" applyBorder="1"/>
    <xf numFmtId="3" fontId="0" fillId="0" borderId="6" xfId="0" applyNumberFormat="1" applyFill="1" applyBorder="1"/>
    <xf numFmtId="3" fontId="0" fillId="0" borderId="2" xfId="0" applyNumberFormat="1" applyBorder="1"/>
    <xf numFmtId="3" fontId="11" fillId="0" borderId="2" xfId="0" applyNumberFormat="1" applyFont="1" applyBorder="1"/>
    <xf numFmtId="2" fontId="11" fillId="0" borderId="2" xfId="0" applyNumberFormat="1" applyFont="1" applyBorder="1"/>
    <xf numFmtId="3" fontId="0" fillId="0" borderId="13" xfId="0" applyNumberFormat="1" applyFill="1" applyBorder="1"/>
    <xf numFmtId="0" fontId="0" fillId="0" borderId="13" xfId="0" applyFill="1" applyBorder="1"/>
    <xf numFmtId="3" fontId="0" fillId="0" borderId="14" xfId="0" applyNumberFormat="1" applyFill="1" applyBorder="1"/>
    <xf numFmtId="0" fontId="0" fillId="0" borderId="11" xfId="0" applyFill="1" applyBorder="1"/>
    <xf numFmtId="0" fontId="0" fillId="0" borderId="14" xfId="0" applyFill="1" applyBorder="1"/>
    <xf numFmtId="167" fontId="0" fillId="0" borderId="2" xfId="0" applyNumberFormat="1" applyFill="1" applyBorder="1"/>
    <xf numFmtId="3" fontId="4" fillId="0" borderId="5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2" fillId="0" borderId="3" xfId="0" applyFont="1" applyBorder="1" applyAlignment="1"/>
    <xf numFmtId="0" fontId="5" fillId="0" borderId="3" xfId="0" applyFont="1" applyBorder="1" applyAlignment="1"/>
    <xf numFmtId="0" fontId="8" fillId="0" borderId="1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2" fillId="0" borderId="3" xfId="2" applyFont="1" applyBorder="1" applyAlignment="1"/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2" fillId="0" borderId="3" xfId="0" applyFont="1" applyFill="1" applyBorder="1" applyAlignment="1"/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2" fillId="0" borderId="2" xfId="0" applyFont="1" applyBorder="1"/>
  </cellXfs>
  <cellStyles count="5">
    <cellStyle name="Comma 2" xfId="3"/>
    <cellStyle name="Currency" xfId="4" builtin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Gate</a:t>
            </a:r>
            <a:r>
              <a:rPr lang="en-US" baseline="0"/>
              <a:t> Count 2010/11 - 2014/15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'Library Visits'!$G$3</c:f>
              <c:strCache>
                <c:ptCount val="1"/>
                <c:pt idx="0">
                  <c:v>2010-11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Visits'!$G$4:$G$15</c:f>
              <c:numCache>
                <c:formatCode>General</c:formatCode>
                <c:ptCount val="12"/>
                <c:pt idx="0">
                  <c:v>1625</c:v>
                </c:pt>
                <c:pt idx="1">
                  <c:v>12826</c:v>
                </c:pt>
                <c:pt idx="2">
                  <c:v>20658</c:v>
                </c:pt>
                <c:pt idx="3">
                  <c:v>23174</c:v>
                </c:pt>
                <c:pt idx="4">
                  <c:v>21518</c:v>
                </c:pt>
                <c:pt idx="5">
                  <c:v>11684</c:v>
                </c:pt>
                <c:pt idx="6">
                  <c:v>12408</c:v>
                </c:pt>
                <c:pt idx="7">
                  <c:v>20442</c:v>
                </c:pt>
                <c:pt idx="8">
                  <c:v>20179</c:v>
                </c:pt>
                <c:pt idx="9">
                  <c:v>25292</c:v>
                </c:pt>
                <c:pt idx="10">
                  <c:v>10211</c:v>
                </c:pt>
                <c:pt idx="11">
                  <c:v>4795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'Library Visits'!$H$3</c:f>
              <c:strCache>
                <c:ptCount val="1"/>
                <c:pt idx="0">
                  <c:v>2011-2012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Visits'!$H$4:$H$15</c:f>
              <c:numCache>
                <c:formatCode>General</c:formatCode>
                <c:ptCount val="12"/>
                <c:pt idx="0">
                  <c:v>1718</c:v>
                </c:pt>
                <c:pt idx="1">
                  <c:v>10536</c:v>
                </c:pt>
                <c:pt idx="2">
                  <c:v>23638</c:v>
                </c:pt>
                <c:pt idx="3">
                  <c:v>24452</c:v>
                </c:pt>
                <c:pt idx="4">
                  <c:v>23961</c:v>
                </c:pt>
                <c:pt idx="5">
                  <c:v>16752</c:v>
                </c:pt>
                <c:pt idx="6">
                  <c:v>13299</c:v>
                </c:pt>
                <c:pt idx="7">
                  <c:v>25939</c:v>
                </c:pt>
                <c:pt idx="8">
                  <c:v>19954</c:v>
                </c:pt>
                <c:pt idx="9">
                  <c:v>26737</c:v>
                </c:pt>
                <c:pt idx="10">
                  <c:v>12033</c:v>
                </c:pt>
                <c:pt idx="11">
                  <c:v>4055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'Library Visits'!$I$3</c:f>
              <c:strCache>
                <c:ptCount val="1"/>
                <c:pt idx="0">
                  <c:v>2012-2013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Visits'!$I$4:$I$15</c:f>
              <c:numCache>
                <c:formatCode>General</c:formatCode>
                <c:ptCount val="12"/>
                <c:pt idx="0">
                  <c:v>2445</c:v>
                </c:pt>
                <c:pt idx="1">
                  <c:v>13422</c:v>
                </c:pt>
                <c:pt idx="2">
                  <c:v>26680</c:v>
                </c:pt>
                <c:pt idx="3">
                  <c:v>29248</c:v>
                </c:pt>
                <c:pt idx="4">
                  <c:v>24303</c:v>
                </c:pt>
                <c:pt idx="5">
                  <c:v>17415</c:v>
                </c:pt>
                <c:pt idx="6">
                  <c:v>16129</c:v>
                </c:pt>
                <c:pt idx="7">
                  <c:v>25554</c:v>
                </c:pt>
                <c:pt idx="8">
                  <c:v>18638</c:v>
                </c:pt>
                <c:pt idx="9">
                  <c:v>29919</c:v>
                </c:pt>
                <c:pt idx="10">
                  <c:v>10547</c:v>
                </c:pt>
                <c:pt idx="11">
                  <c:v>4445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'Library Visits'!$J$3</c:f>
              <c:strCache>
                <c:ptCount val="1"/>
                <c:pt idx="0">
                  <c:v>2013-2014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Visits'!$J$4:$J$15</c:f>
              <c:numCache>
                <c:formatCode>General</c:formatCode>
                <c:ptCount val="12"/>
                <c:pt idx="0">
                  <c:v>2853</c:v>
                </c:pt>
                <c:pt idx="1">
                  <c:v>13673</c:v>
                </c:pt>
                <c:pt idx="2">
                  <c:v>29591</c:v>
                </c:pt>
                <c:pt idx="3">
                  <c:v>30066</c:v>
                </c:pt>
                <c:pt idx="4">
                  <c:v>23633</c:v>
                </c:pt>
                <c:pt idx="5">
                  <c:v>16531</c:v>
                </c:pt>
                <c:pt idx="6">
                  <c:v>16495</c:v>
                </c:pt>
                <c:pt idx="7">
                  <c:v>26660</c:v>
                </c:pt>
                <c:pt idx="8">
                  <c:v>21683</c:v>
                </c:pt>
                <c:pt idx="9">
                  <c:v>32147</c:v>
                </c:pt>
                <c:pt idx="10">
                  <c:v>8219</c:v>
                </c:pt>
                <c:pt idx="11">
                  <c:v>4361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'Library Visits'!$K$3</c:f>
              <c:strCache>
                <c:ptCount val="1"/>
                <c:pt idx="0">
                  <c:v>2014-2015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Visits'!$K$4:$K$15</c:f>
              <c:numCache>
                <c:formatCode>General</c:formatCode>
                <c:ptCount val="12"/>
                <c:pt idx="0">
                  <c:v>3427</c:v>
                </c:pt>
                <c:pt idx="1">
                  <c:v>13530</c:v>
                </c:pt>
                <c:pt idx="2">
                  <c:v>31012</c:v>
                </c:pt>
                <c:pt idx="3">
                  <c:v>30320</c:v>
                </c:pt>
                <c:pt idx="4">
                  <c:v>26556</c:v>
                </c:pt>
                <c:pt idx="5">
                  <c:v>15551</c:v>
                </c:pt>
                <c:pt idx="6">
                  <c:v>16941</c:v>
                </c:pt>
                <c:pt idx="7">
                  <c:v>25731</c:v>
                </c:pt>
                <c:pt idx="8">
                  <c:v>23376</c:v>
                </c:pt>
                <c:pt idx="9">
                  <c:v>30320</c:v>
                </c:pt>
                <c:pt idx="10">
                  <c:v>7321</c:v>
                </c:pt>
                <c:pt idx="11">
                  <c:v>4453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03392"/>
        <c:axId val="858053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'Library Visits'!$B$3</c15:sqref>
                        </c15:formulaRef>
                      </c:ext>
                    </c:extLst>
                    <c:strCache>
                      <c:ptCount val="1"/>
                      <c:pt idx="0">
                        <c:v>2005-06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'Library Visits'!$B$4:$B$15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2505</c:v>
                      </c:pt>
                      <c:pt idx="1">
                        <c:v>10260</c:v>
                      </c:pt>
                      <c:pt idx="2">
                        <c:v>25301</c:v>
                      </c:pt>
                      <c:pt idx="3">
                        <c:v>19960</c:v>
                      </c:pt>
                      <c:pt idx="4">
                        <c:v>24788</c:v>
                      </c:pt>
                      <c:pt idx="5">
                        <c:v>18101</c:v>
                      </c:pt>
                      <c:pt idx="6">
                        <c:v>17424</c:v>
                      </c:pt>
                      <c:pt idx="7">
                        <c:v>23743</c:v>
                      </c:pt>
                      <c:pt idx="8">
                        <c:v>23345</c:v>
                      </c:pt>
                      <c:pt idx="9">
                        <c:v>31250</c:v>
                      </c:pt>
                      <c:pt idx="10">
                        <c:v>9861</c:v>
                      </c:pt>
                      <c:pt idx="11">
                        <c:v>6232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Visits'!$C$3</c15:sqref>
                        </c15:formulaRef>
                      </c:ext>
                    </c:extLst>
                    <c:strCache>
                      <c:ptCount val="1"/>
                      <c:pt idx="0">
                        <c:v>2006-07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Visits'!$C$4:$C$15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2905</c:v>
                      </c:pt>
                      <c:pt idx="1">
                        <c:v>10251</c:v>
                      </c:pt>
                      <c:pt idx="2">
                        <c:v>24307</c:v>
                      </c:pt>
                      <c:pt idx="3">
                        <c:v>27243</c:v>
                      </c:pt>
                      <c:pt idx="4">
                        <c:v>24876</c:v>
                      </c:pt>
                      <c:pt idx="5">
                        <c:v>15458</c:v>
                      </c:pt>
                      <c:pt idx="6">
                        <c:v>17183</c:v>
                      </c:pt>
                      <c:pt idx="7">
                        <c:v>21515</c:v>
                      </c:pt>
                      <c:pt idx="8">
                        <c:v>20035</c:v>
                      </c:pt>
                      <c:pt idx="9">
                        <c:v>32020</c:v>
                      </c:pt>
                      <c:pt idx="10">
                        <c:v>7094</c:v>
                      </c:pt>
                      <c:pt idx="11">
                        <c:v>6838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Visits'!$D$3</c15:sqref>
                        </c15:formulaRef>
                      </c:ext>
                    </c:extLst>
                    <c:strCache>
                      <c:ptCount val="1"/>
                      <c:pt idx="0">
                        <c:v>2007-08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Visits'!$D$4:$D$15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2210</c:v>
                      </c:pt>
                      <c:pt idx="1">
                        <c:v>11353</c:v>
                      </c:pt>
                      <c:pt idx="2">
                        <c:v>25485</c:v>
                      </c:pt>
                      <c:pt idx="3">
                        <c:v>25954</c:v>
                      </c:pt>
                      <c:pt idx="4">
                        <c:v>24887</c:v>
                      </c:pt>
                      <c:pt idx="5">
                        <c:v>16128</c:v>
                      </c:pt>
                      <c:pt idx="6">
                        <c:v>13809</c:v>
                      </c:pt>
                      <c:pt idx="7">
                        <c:v>25725</c:v>
                      </c:pt>
                      <c:pt idx="8">
                        <c:v>21876</c:v>
                      </c:pt>
                      <c:pt idx="9">
                        <c:v>34414</c:v>
                      </c:pt>
                      <c:pt idx="10">
                        <c:v>12425</c:v>
                      </c:pt>
                      <c:pt idx="11">
                        <c:v>5484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Visits'!$E$3</c15:sqref>
                        </c15:formulaRef>
                      </c:ext>
                    </c:extLst>
                    <c:strCache>
                      <c:ptCount val="1"/>
                      <c:pt idx="0">
                        <c:v>2008-09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Visits'!$E$4:$E$15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2640</c:v>
                      </c:pt>
                      <c:pt idx="1">
                        <c:v>9202</c:v>
                      </c:pt>
                      <c:pt idx="2">
                        <c:v>27896</c:v>
                      </c:pt>
                      <c:pt idx="3">
                        <c:v>26101</c:v>
                      </c:pt>
                      <c:pt idx="4">
                        <c:v>24788</c:v>
                      </c:pt>
                      <c:pt idx="5">
                        <c:v>13929</c:v>
                      </c:pt>
                      <c:pt idx="6">
                        <c:v>13964</c:v>
                      </c:pt>
                      <c:pt idx="7">
                        <c:v>22738</c:v>
                      </c:pt>
                      <c:pt idx="8">
                        <c:v>22547</c:v>
                      </c:pt>
                      <c:pt idx="9">
                        <c:v>24887</c:v>
                      </c:pt>
                      <c:pt idx="10">
                        <c:v>9081</c:v>
                      </c:pt>
                      <c:pt idx="11">
                        <c:v>5816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Visits'!$F$3</c15:sqref>
                        </c15:formulaRef>
                      </c:ext>
                    </c:extLst>
                    <c:strCache>
                      <c:ptCount val="1"/>
                      <c:pt idx="0">
                        <c:v>2009-10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Visits'!$F$4:$F$15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2419</c:v>
                      </c:pt>
                      <c:pt idx="1">
                        <c:v>11771</c:v>
                      </c:pt>
                      <c:pt idx="2">
                        <c:v>24857</c:v>
                      </c:pt>
                      <c:pt idx="3">
                        <c:v>22262</c:v>
                      </c:pt>
                      <c:pt idx="4">
                        <c:v>21237</c:v>
                      </c:pt>
                      <c:pt idx="5">
                        <c:v>12168</c:v>
                      </c:pt>
                      <c:pt idx="6">
                        <c:v>11816</c:v>
                      </c:pt>
                      <c:pt idx="7">
                        <c:v>18616</c:v>
                      </c:pt>
                      <c:pt idx="8">
                        <c:v>20869</c:v>
                      </c:pt>
                      <c:pt idx="9">
                        <c:v>26264</c:v>
                      </c:pt>
                      <c:pt idx="10">
                        <c:v>6706</c:v>
                      </c:pt>
                      <c:pt idx="11">
                        <c:v>4141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858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05312"/>
        <c:crosses val="autoZero"/>
        <c:auto val="1"/>
        <c:lblAlgn val="ctr"/>
        <c:lblOffset val="100"/>
        <c:noMultiLvlLbl val="0"/>
      </c:catAx>
      <c:valAx>
        <c:axId val="858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0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'Library Visits'!$B$42:$K$42</c:f>
              <c:strCache>
                <c:ptCount val="10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</c:strCache>
            </c:strRef>
          </c:cat>
          <c:val>
            <c:numRef>
              <c:f>'Library Visits'!$B$43:$K$43</c:f>
              <c:numCache>
                <c:formatCode>General</c:formatCode>
                <c:ptCount val="10"/>
                <c:pt idx="0">
                  <c:v>212770</c:v>
                </c:pt>
                <c:pt idx="1">
                  <c:v>209725</c:v>
                </c:pt>
                <c:pt idx="2">
                  <c:v>219750</c:v>
                </c:pt>
                <c:pt idx="3">
                  <c:v>203589</c:v>
                </c:pt>
                <c:pt idx="4">
                  <c:v>183186</c:v>
                </c:pt>
                <c:pt idx="5">
                  <c:v>184812</c:v>
                </c:pt>
                <c:pt idx="6">
                  <c:v>203074</c:v>
                </c:pt>
                <c:pt idx="7">
                  <c:v>218745</c:v>
                </c:pt>
                <c:pt idx="8">
                  <c:v>225912</c:v>
                </c:pt>
                <c:pt idx="9">
                  <c:v>228538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41792"/>
        <c:axId val="87687168"/>
      </c:lineChart>
      <c:catAx>
        <c:axId val="858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87168"/>
        <c:crosses val="autoZero"/>
        <c:auto val="1"/>
        <c:lblAlgn val="ctr"/>
        <c:lblOffset val="100"/>
        <c:noMultiLvlLbl val="0"/>
      </c:catAx>
      <c:valAx>
        <c:axId val="876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4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180975</xdr:rowOff>
    </xdr:from>
    <xdr:to>
      <xdr:col>12</xdr:col>
      <xdr:colOff>19049</xdr:colOff>
      <xdr:row>36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180974</xdr:rowOff>
    </xdr:from>
    <xdr:to>
      <xdr:col>11</xdr:col>
      <xdr:colOff>800099</xdr:colOff>
      <xdr:row>59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F12" sqref="F12"/>
    </sheetView>
  </sheetViews>
  <sheetFormatPr defaultRowHeight="15" x14ac:dyDescent="0.25"/>
  <cols>
    <col min="1" max="1" width="20.85546875" customWidth="1"/>
  </cols>
  <sheetData>
    <row r="1" spans="1:4" x14ac:dyDescent="0.25">
      <c r="A1" s="170" t="s">
        <v>169</v>
      </c>
      <c r="B1" s="171"/>
      <c r="C1" s="171"/>
      <c r="D1" s="171"/>
    </row>
    <row r="2" spans="1:4" x14ac:dyDescent="0.25">
      <c r="A2" s="9"/>
      <c r="B2" s="32" t="s">
        <v>0</v>
      </c>
      <c r="C2" s="32" t="s">
        <v>1</v>
      </c>
      <c r="D2" s="32" t="s">
        <v>2</v>
      </c>
    </row>
    <row r="3" spans="1:4" x14ac:dyDescent="0.25">
      <c r="A3" s="33" t="s">
        <v>3</v>
      </c>
      <c r="B3" s="23">
        <v>1065</v>
      </c>
      <c r="C3" s="2">
        <v>917</v>
      </c>
      <c r="D3" s="34">
        <f>SUM(C3-B3)/B3</f>
        <v>-0.13896713615023473</v>
      </c>
    </row>
    <row r="4" spans="1:4" x14ac:dyDescent="0.25">
      <c r="A4" s="33" t="s">
        <v>4</v>
      </c>
      <c r="B4" s="23">
        <v>256</v>
      </c>
      <c r="C4" s="2">
        <v>214</v>
      </c>
      <c r="D4" s="34">
        <f>SUM(C4-B4)/C4</f>
        <v>-0.19626168224299065</v>
      </c>
    </row>
    <row r="5" spans="1:4" x14ac:dyDescent="0.25">
      <c r="A5" s="3" t="s">
        <v>5</v>
      </c>
      <c r="B5" s="4">
        <v>1321</v>
      </c>
      <c r="C5" s="187">
        <v>1131</v>
      </c>
      <c r="D5" s="34">
        <f t="shared" ref="D5:D11" si="0">SUM(C5-B5)/B5</f>
        <v>-0.14383043149129449</v>
      </c>
    </row>
    <row r="6" spans="1:4" x14ac:dyDescent="0.25">
      <c r="A6" s="5" t="s">
        <v>6</v>
      </c>
      <c r="B6" s="6">
        <v>182</v>
      </c>
      <c r="C6" s="2">
        <v>158</v>
      </c>
      <c r="D6" s="34">
        <f t="shared" si="0"/>
        <v>-0.13186813186813187</v>
      </c>
    </row>
    <row r="7" spans="1:4" x14ac:dyDescent="0.25">
      <c r="A7" s="33" t="s">
        <v>7</v>
      </c>
      <c r="B7" s="23">
        <v>43</v>
      </c>
      <c r="C7" s="2">
        <v>20</v>
      </c>
      <c r="D7" s="34">
        <f t="shared" si="0"/>
        <v>-0.53488372093023251</v>
      </c>
    </row>
    <row r="8" spans="1:4" x14ac:dyDescent="0.25">
      <c r="A8" s="3" t="s">
        <v>8</v>
      </c>
      <c r="B8" s="4">
        <v>225</v>
      </c>
      <c r="C8" s="2">
        <v>178</v>
      </c>
      <c r="D8" s="34">
        <f t="shared" si="0"/>
        <v>-0.2088888888888889</v>
      </c>
    </row>
    <row r="9" spans="1:4" x14ac:dyDescent="0.25">
      <c r="A9" s="7" t="s">
        <v>9</v>
      </c>
      <c r="B9" s="8">
        <v>1247</v>
      </c>
      <c r="C9" s="146">
        <v>1075</v>
      </c>
      <c r="D9" s="34">
        <f t="shared" si="0"/>
        <v>-0.13793103448275862</v>
      </c>
    </row>
    <row r="10" spans="1:4" x14ac:dyDescent="0.25">
      <c r="A10" s="9" t="s">
        <v>10</v>
      </c>
      <c r="B10" s="8">
        <v>299</v>
      </c>
      <c r="C10" s="146">
        <v>234</v>
      </c>
      <c r="D10" s="34">
        <f t="shared" si="0"/>
        <v>-0.21739130434782608</v>
      </c>
    </row>
    <row r="11" spans="1:4" x14ac:dyDescent="0.25">
      <c r="A11" s="7" t="s">
        <v>11</v>
      </c>
      <c r="B11" s="8">
        <v>1546</v>
      </c>
      <c r="C11" s="146">
        <v>1309</v>
      </c>
      <c r="D11" s="34">
        <f t="shared" si="0"/>
        <v>-0.15329883570504527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F1"/>
    </sheetView>
  </sheetViews>
  <sheetFormatPr defaultRowHeight="15" x14ac:dyDescent="0.25"/>
  <cols>
    <col min="1" max="1" width="18.42578125" customWidth="1"/>
    <col min="2" max="2" width="18.28515625" customWidth="1"/>
    <col min="3" max="3" width="18.42578125" customWidth="1"/>
    <col min="4" max="4" width="18" customWidth="1"/>
    <col min="5" max="5" width="18.28515625" customWidth="1"/>
    <col min="6" max="6" width="18.85546875" customWidth="1"/>
    <col min="7" max="7" width="18.140625" customWidth="1"/>
  </cols>
  <sheetData>
    <row r="1" spans="1:7" x14ac:dyDescent="0.25">
      <c r="A1" s="172" t="s">
        <v>171</v>
      </c>
      <c r="B1" s="173"/>
      <c r="C1" s="173"/>
      <c r="D1" s="173"/>
      <c r="E1" s="173"/>
      <c r="F1" s="174"/>
    </row>
    <row r="2" spans="1:7" x14ac:dyDescent="0.25">
      <c r="A2" s="6" t="s">
        <v>65</v>
      </c>
      <c r="B2" s="6" t="s">
        <v>64</v>
      </c>
      <c r="C2" s="6" t="s">
        <v>19</v>
      </c>
      <c r="D2" s="6" t="s">
        <v>20</v>
      </c>
      <c r="E2" s="12" t="s">
        <v>21</v>
      </c>
      <c r="F2" s="12" t="s">
        <v>170</v>
      </c>
      <c r="G2" s="6" t="s">
        <v>2</v>
      </c>
    </row>
    <row r="3" spans="1:7" x14ac:dyDescent="0.25">
      <c r="A3" s="6" t="s">
        <v>63</v>
      </c>
      <c r="B3" s="108">
        <v>236661</v>
      </c>
      <c r="C3" s="6">
        <v>212746</v>
      </c>
      <c r="D3" s="6">
        <v>237798</v>
      </c>
      <c r="E3" s="23">
        <v>250709</v>
      </c>
      <c r="F3" s="2">
        <v>155902</v>
      </c>
      <c r="G3" s="15">
        <v>-0.38</v>
      </c>
    </row>
    <row r="4" spans="1:7" x14ac:dyDescent="0.25">
      <c r="A4" s="6" t="s">
        <v>62</v>
      </c>
      <c r="B4" s="108">
        <v>71513</v>
      </c>
      <c r="C4" s="6">
        <v>116837</v>
      </c>
      <c r="D4" s="6">
        <v>97318</v>
      </c>
      <c r="E4" s="23">
        <v>137266</v>
      </c>
      <c r="F4" s="2">
        <v>86707</v>
      </c>
      <c r="G4" s="40">
        <v>-0.37</v>
      </c>
    </row>
    <row r="5" spans="1:7" x14ac:dyDescent="0.25">
      <c r="A5" s="6" t="s">
        <v>61</v>
      </c>
      <c r="B5" s="108">
        <v>438401</v>
      </c>
      <c r="C5" s="6">
        <v>397817</v>
      </c>
      <c r="D5" s="6">
        <v>416618</v>
      </c>
      <c r="E5" s="23">
        <v>421037</v>
      </c>
      <c r="F5" s="2">
        <v>276253</v>
      </c>
      <c r="G5" s="15">
        <v>-0.34</v>
      </c>
    </row>
    <row r="6" spans="1:7" x14ac:dyDescent="0.25">
      <c r="A6" s="6" t="s">
        <v>60</v>
      </c>
      <c r="B6" s="108">
        <v>1.85</v>
      </c>
      <c r="C6" s="6">
        <v>1.89</v>
      </c>
      <c r="D6" s="6">
        <v>1.75</v>
      </c>
      <c r="E6" s="23">
        <v>1.7</v>
      </c>
      <c r="F6" s="2">
        <v>1.77</v>
      </c>
      <c r="G6" s="41">
        <v>0.04</v>
      </c>
    </row>
    <row r="7" spans="1:7" x14ac:dyDescent="0.25">
      <c r="A7" s="22"/>
      <c r="B7" s="22"/>
      <c r="C7" s="22"/>
      <c r="D7" s="22"/>
      <c r="E7" s="22"/>
      <c r="F7" s="22"/>
    </row>
    <row r="8" spans="1:7" x14ac:dyDescent="0.25">
      <c r="A8" s="22"/>
      <c r="B8" s="22"/>
      <c r="C8" s="22"/>
      <c r="D8" s="22"/>
      <c r="E8" s="22"/>
      <c r="F8" s="22"/>
    </row>
    <row r="9" spans="1:7" x14ac:dyDescent="0.25">
      <c r="A9" s="1" t="s">
        <v>65</v>
      </c>
      <c r="B9" s="8" t="s">
        <v>12</v>
      </c>
      <c r="C9" s="8" t="s">
        <v>63</v>
      </c>
      <c r="D9" s="8" t="s">
        <v>62</v>
      </c>
      <c r="E9" s="8" t="s">
        <v>61</v>
      </c>
      <c r="F9" s="8" t="s">
        <v>66</v>
      </c>
    </row>
    <row r="10" spans="1:7" x14ac:dyDescent="0.25">
      <c r="A10" s="22"/>
      <c r="B10" s="8" t="s">
        <v>23</v>
      </c>
      <c r="C10" s="36">
        <v>7044</v>
      </c>
      <c r="D10" s="23">
        <v>3024</v>
      </c>
      <c r="E10" s="36">
        <v>13282</v>
      </c>
      <c r="F10" s="36">
        <v>1.89</v>
      </c>
    </row>
    <row r="11" spans="1:7" x14ac:dyDescent="0.25">
      <c r="A11" s="22"/>
      <c r="B11" s="8" t="s">
        <v>24</v>
      </c>
      <c r="C11" s="36">
        <v>13079</v>
      </c>
      <c r="D11" s="23">
        <v>7964</v>
      </c>
      <c r="E11" s="36">
        <v>23581</v>
      </c>
      <c r="F11" s="36">
        <v>1.8</v>
      </c>
    </row>
    <row r="12" spans="1:7" x14ac:dyDescent="0.25">
      <c r="A12" s="22"/>
      <c r="B12" s="8" t="s">
        <v>25</v>
      </c>
      <c r="C12" s="36">
        <v>24144</v>
      </c>
      <c r="D12" s="36">
        <v>14908</v>
      </c>
      <c r="E12" s="36">
        <v>43732</v>
      </c>
      <c r="F12" s="36">
        <v>1.81</v>
      </c>
    </row>
    <row r="13" spans="1:7" x14ac:dyDescent="0.25">
      <c r="A13" s="22"/>
      <c r="B13" s="8" t="s">
        <v>26</v>
      </c>
      <c r="C13" s="36">
        <v>23062</v>
      </c>
      <c r="D13" s="36">
        <v>13753</v>
      </c>
      <c r="E13" s="36">
        <v>39252</v>
      </c>
      <c r="F13" s="36">
        <v>1.7</v>
      </c>
    </row>
    <row r="14" spans="1:7" x14ac:dyDescent="0.25">
      <c r="A14" s="22"/>
      <c r="B14" s="8" t="s">
        <v>27</v>
      </c>
      <c r="C14" s="36">
        <v>21164</v>
      </c>
      <c r="D14" s="36">
        <v>12573</v>
      </c>
      <c r="E14" s="36">
        <v>37088</v>
      </c>
      <c r="F14" s="36">
        <v>1.75</v>
      </c>
    </row>
    <row r="15" spans="1:7" x14ac:dyDescent="0.25">
      <c r="A15" s="22"/>
      <c r="B15" s="8" t="s">
        <v>28</v>
      </c>
      <c r="C15" s="36">
        <v>12952</v>
      </c>
      <c r="D15" s="36">
        <v>7981</v>
      </c>
      <c r="E15" s="36">
        <v>21988</v>
      </c>
      <c r="F15" s="36">
        <v>1.7</v>
      </c>
    </row>
    <row r="16" spans="1:7" x14ac:dyDescent="0.25">
      <c r="A16" s="22"/>
      <c r="B16" s="8" t="s">
        <v>29</v>
      </c>
      <c r="C16" s="36">
        <v>9780</v>
      </c>
      <c r="D16" s="36">
        <v>4826</v>
      </c>
      <c r="E16" s="36">
        <v>17894</v>
      </c>
      <c r="F16" s="36">
        <v>1.83</v>
      </c>
    </row>
    <row r="17" spans="1:6" x14ac:dyDescent="0.25">
      <c r="A17" s="22"/>
      <c r="B17" s="8" t="s">
        <v>30</v>
      </c>
      <c r="C17" s="36">
        <v>12041</v>
      </c>
      <c r="D17" s="22">
        <v>5956</v>
      </c>
      <c r="E17" s="36">
        <v>21935</v>
      </c>
      <c r="F17" s="36">
        <v>1.82</v>
      </c>
    </row>
    <row r="18" spans="1:6" x14ac:dyDescent="0.25">
      <c r="A18" s="22"/>
      <c r="B18" s="8" t="s">
        <v>67</v>
      </c>
      <c r="C18" s="36">
        <v>12136</v>
      </c>
      <c r="D18" s="36">
        <v>5730</v>
      </c>
      <c r="E18" s="36">
        <v>21444</v>
      </c>
      <c r="F18" s="36">
        <v>1.77</v>
      </c>
    </row>
    <row r="19" spans="1:6" x14ac:dyDescent="0.25">
      <c r="A19" s="22"/>
      <c r="B19" s="8" t="s">
        <v>32</v>
      </c>
      <c r="C19" s="36">
        <v>15140</v>
      </c>
      <c r="D19" s="36">
        <v>7240</v>
      </c>
      <c r="E19" s="36">
        <v>26573</v>
      </c>
      <c r="F19" s="36">
        <v>1.76</v>
      </c>
    </row>
    <row r="20" spans="1:6" x14ac:dyDescent="0.25">
      <c r="A20" s="22"/>
      <c r="B20" s="8" t="s">
        <v>33</v>
      </c>
      <c r="C20" s="36">
        <v>5306</v>
      </c>
      <c r="D20" s="36">
        <v>2698</v>
      </c>
      <c r="E20" s="36">
        <v>9429</v>
      </c>
      <c r="F20" s="36">
        <v>1.78</v>
      </c>
    </row>
    <row r="21" spans="1:6" x14ac:dyDescent="0.25">
      <c r="A21" s="22"/>
      <c r="B21" s="8" t="s">
        <v>34</v>
      </c>
      <c r="C21" s="36">
        <v>54</v>
      </c>
      <c r="D21" s="36">
        <v>54</v>
      </c>
      <c r="E21" s="36">
        <v>55</v>
      </c>
      <c r="F21" s="36">
        <v>1.02</v>
      </c>
    </row>
    <row r="22" spans="1:6" x14ac:dyDescent="0.25">
      <c r="A22" s="22"/>
      <c r="B22" s="8" t="s">
        <v>35</v>
      </c>
      <c r="C22" s="37">
        <f>SUM(C10:C21)</f>
        <v>155902</v>
      </c>
      <c r="D22" s="42">
        <f>SUM(D10:D21)</f>
        <v>86707</v>
      </c>
      <c r="E22" s="37">
        <f>SUM(E10:E21)</f>
        <v>276253</v>
      </c>
      <c r="F22" s="37">
        <v>1.77</v>
      </c>
    </row>
    <row r="23" spans="1:6" x14ac:dyDescent="0.25">
      <c r="A23" s="22"/>
      <c r="B23" s="22"/>
      <c r="C23" s="22"/>
      <c r="D23" s="22"/>
      <c r="E23" s="22"/>
      <c r="F23" s="22"/>
    </row>
    <row r="24" spans="1:6" x14ac:dyDescent="0.25">
      <c r="A24" s="22"/>
      <c r="B24" s="22"/>
      <c r="C24" s="22"/>
      <c r="D24" s="22"/>
      <c r="E24" s="22"/>
      <c r="F24" s="22"/>
    </row>
    <row r="25" spans="1:6" x14ac:dyDescent="0.25">
      <c r="A25" s="22"/>
      <c r="B25" s="22"/>
      <c r="C25" s="22"/>
      <c r="D25" s="22"/>
      <c r="E25" s="22"/>
      <c r="F25" s="22"/>
    </row>
    <row r="26" spans="1:6" x14ac:dyDescent="0.25">
      <c r="A26" s="38" t="s">
        <v>68</v>
      </c>
      <c r="B26" s="8" t="s">
        <v>12</v>
      </c>
      <c r="C26" s="8" t="s">
        <v>63</v>
      </c>
      <c r="D26" s="8" t="s">
        <v>69</v>
      </c>
      <c r="E26" s="8" t="s">
        <v>61</v>
      </c>
      <c r="F26" s="8" t="s">
        <v>66</v>
      </c>
    </row>
    <row r="27" spans="1:6" x14ac:dyDescent="0.25">
      <c r="A27" s="39"/>
      <c r="B27" s="8" t="s">
        <v>23</v>
      </c>
      <c r="C27" s="36">
        <v>1266</v>
      </c>
      <c r="D27" s="36">
        <v>1100</v>
      </c>
      <c r="E27" s="36">
        <v>6421</v>
      </c>
      <c r="F27" s="36">
        <v>5.07</v>
      </c>
    </row>
    <row r="28" spans="1:6" x14ac:dyDescent="0.25">
      <c r="A28" s="39"/>
      <c r="B28" s="8" t="s">
        <v>24</v>
      </c>
      <c r="C28" s="36">
        <v>259</v>
      </c>
      <c r="D28" s="36">
        <v>176</v>
      </c>
      <c r="E28" s="36">
        <v>3085</v>
      </c>
      <c r="F28" s="36">
        <v>11.91</v>
      </c>
    </row>
    <row r="29" spans="1:6" x14ac:dyDescent="0.25">
      <c r="A29" s="39"/>
      <c r="B29" s="8" t="s">
        <v>25</v>
      </c>
      <c r="C29" s="36">
        <v>431</v>
      </c>
      <c r="D29" s="36">
        <v>281</v>
      </c>
      <c r="E29" s="36">
        <v>5790</v>
      </c>
      <c r="F29" s="36">
        <v>13.43</v>
      </c>
    </row>
    <row r="30" spans="1:6" x14ac:dyDescent="0.25">
      <c r="A30" s="39"/>
      <c r="B30" s="8" t="s">
        <v>26</v>
      </c>
      <c r="C30" s="36">
        <v>274</v>
      </c>
      <c r="D30" s="36">
        <v>211</v>
      </c>
      <c r="E30" s="36">
        <v>3426</v>
      </c>
      <c r="F30" s="36">
        <v>12.5</v>
      </c>
    </row>
    <row r="31" spans="1:6" x14ac:dyDescent="0.25">
      <c r="A31" s="39"/>
      <c r="B31" s="8" t="s">
        <v>27</v>
      </c>
      <c r="C31" s="36">
        <v>376</v>
      </c>
      <c r="D31" s="36">
        <v>265</v>
      </c>
      <c r="E31" s="36">
        <v>5028</v>
      </c>
      <c r="F31" s="36">
        <v>13.37</v>
      </c>
    </row>
    <row r="32" spans="1:6" x14ac:dyDescent="0.25">
      <c r="A32" s="39"/>
      <c r="B32" s="8" t="s">
        <v>28</v>
      </c>
      <c r="C32" s="36">
        <v>386</v>
      </c>
      <c r="D32" s="36">
        <v>242</v>
      </c>
      <c r="E32" s="36">
        <v>4218</v>
      </c>
      <c r="F32" s="36">
        <v>10.93</v>
      </c>
    </row>
    <row r="33" spans="1:6" x14ac:dyDescent="0.25">
      <c r="A33" s="39"/>
      <c r="B33" s="8" t="s">
        <v>29</v>
      </c>
      <c r="C33" s="36">
        <v>311</v>
      </c>
      <c r="D33" s="36">
        <v>235</v>
      </c>
      <c r="E33" s="36">
        <v>3132</v>
      </c>
      <c r="F33" s="36">
        <v>10.07</v>
      </c>
    </row>
    <row r="34" spans="1:6" x14ac:dyDescent="0.25">
      <c r="A34" s="39"/>
      <c r="B34" s="8" t="s">
        <v>30</v>
      </c>
      <c r="C34" s="36">
        <v>382</v>
      </c>
      <c r="D34" s="36">
        <v>276</v>
      </c>
      <c r="E34" s="36">
        <v>4756</v>
      </c>
      <c r="F34" s="36">
        <v>12.45</v>
      </c>
    </row>
    <row r="35" spans="1:6" x14ac:dyDescent="0.25">
      <c r="A35" s="39"/>
      <c r="B35" s="8" t="s">
        <v>67</v>
      </c>
      <c r="C35" s="36">
        <v>344</v>
      </c>
      <c r="D35" s="36">
        <v>257</v>
      </c>
      <c r="E35" s="36">
        <v>3915</v>
      </c>
      <c r="F35" s="36">
        <v>11.38</v>
      </c>
    </row>
    <row r="36" spans="1:6" x14ac:dyDescent="0.25">
      <c r="A36" s="39"/>
      <c r="B36" s="8" t="s">
        <v>32</v>
      </c>
      <c r="C36" s="36">
        <v>383</v>
      </c>
      <c r="D36" s="36">
        <v>281</v>
      </c>
      <c r="E36" s="36">
        <v>3865</v>
      </c>
      <c r="F36" s="36">
        <v>10.09</v>
      </c>
    </row>
    <row r="37" spans="1:6" x14ac:dyDescent="0.25">
      <c r="A37" s="39"/>
      <c r="B37" s="8" t="s">
        <v>33</v>
      </c>
      <c r="C37" s="36">
        <v>435</v>
      </c>
      <c r="D37" s="36">
        <v>339</v>
      </c>
      <c r="E37" s="36">
        <v>4273</v>
      </c>
      <c r="F37" s="36">
        <v>9.82</v>
      </c>
    </row>
    <row r="38" spans="1:6" x14ac:dyDescent="0.25">
      <c r="A38" s="39"/>
      <c r="B38" s="8" t="s">
        <v>34</v>
      </c>
      <c r="C38" s="36">
        <v>614</v>
      </c>
      <c r="D38" s="36">
        <v>444</v>
      </c>
      <c r="E38" s="36">
        <v>10325</v>
      </c>
      <c r="F38" s="36">
        <v>16.82</v>
      </c>
    </row>
    <row r="39" spans="1:6" x14ac:dyDescent="0.25">
      <c r="A39" s="39"/>
      <c r="B39" s="8" t="s">
        <v>35</v>
      </c>
      <c r="C39" s="37">
        <v>5461</v>
      </c>
      <c r="D39" s="37">
        <v>4107</v>
      </c>
      <c r="E39" s="37">
        <v>58234</v>
      </c>
      <c r="F39" s="37">
        <v>10.66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3" workbookViewId="0">
      <selection activeCell="O40" sqref="O40"/>
    </sheetView>
  </sheetViews>
  <sheetFormatPr defaultRowHeight="15" x14ac:dyDescent="0.25"/>
  <cols>
    <col min="1" max="1" width="10.42578125" customWidth="1"/>
    <col min="9" max="11" width="12.28515625" customWidth="1"/>
    <col min="12" max="12" width="12" customWidth="1"/>
  </cols>
  <sheetData>
    <row r="1" spans="1:12" x14ac:dyDescent="0.25">
      <c r="A1" s="175" t="s">
        <v>172</v>
      </c>
      <c r="B1" s="175"/>
      <c r="C1" s="176"/>
      <c r="D1" s="176"/>
      <c r="E1" s="176"/>
      <c r="F1" s="22"/>
      <c r="G1" s="22"/>
      <c r="H1" s="22"/>
      <c r="I1" s="22"/>
      <c r="J1" s="22"/>
      <c r="K1" s="22"/>
    </row>
    <row r="2" spans="1:12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x14ac:dyDescent="0.25">
      <c r="A3" s="10" t="s">
        <v>12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10" t="s">
        <v>21</v>
      </c>
      <c r="K3" s="10" t="s">
        <v>170</v>
      </c>
      <c r="L3" s="10" t="s">
        <v>22</v>
      </c>
    </row>
    <row r="4" spans="1:12" x14ac:dyDescent="0.25">
      <c r="A4" s="23" t="s">
        <v>23</v>
      </c>
      <c r="B4" s="23">
        <v>2505</v>
      </c>
      <c r="C4" s="23">
        <v>2905</v>
      </c>
      <c r="D4" s="23">
        <v>2210</v>
      </c>
      <c r="E4" s="23">
        <v>2640</v>
      </c>
      <c r="F4" s="23">
        <v>2419</v>
      </c>
      <c r="G4" s="23">
        <v>1625</v>
      </c>
      <c r="H4" s="23">
        <v>1718</v>
      </c>
      <c r="I4" s="29">
        <v>2445</v>
      </c>
      <c r="J4" s="29">
        <v>2853</v>
      </c>
      <c r="K4" s="2">
        <v>3427</v>
      </c>
      <c r="L4" s="26">
        <v>0.2</v>
      </c>
    </row>
    <row r="5" spans="1:12" x14ac:dyDescent="0.25">
      <c r="A5" s="23" t="s">
        <v>24</v>
      </c>
      <c r="B5" s="29">
        <v>10260</v>
      </c>
      <c r="C5" s="23">
        <v>10251</v>
      </c>
      <c r="D5" s="23">
        <v>11353</v>
      </c>
      <c r="E5" s="23">
        <v>9202</v>
      </c>
      <c r="F5" s="23">
        <v>11771</v>
      </c>
      <c r="G5" s="23">
        <v>12826</v>
      </c>
      <c r="H5" s="23">
        <v>10536</v>
      </c>
      <c r="I5" s="29">
        <v>13422</v>
      </c>
      <c r="J5" s="29">
        <v>13673</v>
      </c>
      <c r="K5" s="2">
        <v>13530</v>
      </c>
      <c r="L5" s="26">
        <v>-0.01</v>
      </c>
    </row>
    <row r="6" spans="1:12" x14ac:dyDescent="0.25">
      <c r="A6" s="23" t="s">
        <v>25</v>
      </c>
      <c r="B6" s="29">
        <v>25301</v>
      </c>
      <c r="C6" s="23">
        <v>24307</v>
      </c>
      <c r="D6" s="23">
        <v>25485</v>
      </c>
      <c r="E6" s="23">
        <v>27896</v>
      </c>
      <c r="F6" s="23">
        <v>24857</v>
      </c>
      <c r="G6" s="23">
        <v>20658</v>
      </c>
      <c r="H6" s="23">
        <v>23638</v>
      </c>
      <c r="I6" s="29">
        <v>26680</v>
      </c>
      <c r="J6" s="29">
        <v>29591</v>
      </c>
      <c r="K6" s="2">
        <v>31012</v>
      </c>
      <c r="L6" s="26">
        <v>0.05</v>
      </c>
    </row>
    <row r="7" spans="1:12" x14ac:dyDescent="0.25">
      <c r="A7" s="23" t="s">
        <v>26</v>
      </c>
      <c r="B7" s="29">
        <v>19960</v>
      </c>
      <c r="C7" s="23">
        <v>27243</v>
      </c>
      <c r="D7" s="23">
        <v>25954</v>
      </c>
      <c r="E7" s="23">
        <v>26101</v>
      </c>
      <c r="F7" s="23">
        <v>22262</v>
      </c>
      <c r="G7" s="23">
        <v>23174</v>
      </c>
      <c r="H7" s="23">
        <v>24452</v>
      </c>
      <c r="I7" s="29">
        <v>29248</v>
      </c>
      <c r="J7" s="29">
        <v>30066</v>
      </c>
      <c r="K7" s="2">
        <v>30320</v>
      </c>
      <c r="L7" s="26">
        <v>0.01</v>
      </c>
    </row>
    <row r="8" spans="1:12" x14ac:dyDescent="0.25">
      <c r="A8" s="23" t="s">
        <v>27</v>
      </c>
      <c r="B8" s="29">
        <v>24788</v>
      </c>
      <c r="C8" s="23">
        <v>24876</v>
      </c>
      <c r="D8" s="23">
        <v>24887</v>
      </c>
      <c r="E8" s="23">
        <v>24788</v>
      </c>
      <c r="F8" s="23">
        <v>21237</v>
      </c>
      <c r="G8" s="23">
        <v>21518</v>
      </c>
      <c r="H8" s="23">
        <v>23961</v>
      </c>
      <c r="I8" s="29">
        <v>24303</v>
      </c>
      <c r="J8" s="29">
        <v>23633</v>
      </c>
      <c r="K8" s="2">
        <v>26556</v>
      </c>
      <c r="L8" s="26">
        <v>0.12</v>
      </c>
    </row>
    <row r="9" spans="1:12" x14ac:dyDescent="0.25">
      <c r="A9" s="23" t="s">
        <v>28</v>
      </c>
      <c r="B9" s="29">
        <v>18101</v>
      </c>
      <c r="C9" s="23">
        <v>15458</v>
      </c>
      <c r="D9" s="23">
        <v>16128</v>
      </c>
      <c r="E9" s="23">
        <v>13929</v>
      </c>
      <c r="F9" s="23">
        <v>12168</v>
      </c>
      <c r="G9" s="23">
        <v>11684</v>
      </c>
      <c r="H9" s="23">
        <v>16752</v>
      </c>
      <c r="I9" s="29">
        <v>17415</v>
      </c>
      <c r="J9" s="29">
        <v>16531</v>
      </c>
      <c r="K9" s="2">
        <v>15551</v>
      </c>
      <c r="L9" s="26">
        <v>-0.06</v>
      </c>
    </row>
    <row r="10" spans="1:12" x14ac:dyDescent="0.25">
      <c r="A10" s="23" t="s">
        <v>29</v>
      </c>
      <c r="B10" s="29">
        <v>17424</v>
      </c>
      <c r="C10" s="23">
        <v>17183</v>
      </c>
      <c r="D10" s="23">
        <v>13809</v>
      </c>
      <c r="E10" s="23">
        <v>13964</v>
      </c>
      <c r="F10" s="23">
        <v>11816</v>
      </c>
      <c r="G10" s="23">
        <v>12408</v>
      </c>
      <c r="H10" s="23">
        <v>13299</v>
      </c>
      <c r="I10" s="29">
        <v>16129</v>
      </c>
      <c r="J10" s="29">
        <v>16495</v>
      </c>
      <c r="K10" s="2">
        <v>16941</v>
      </c>
      <c r="L10" s="26">
        <v>0.03</v>
      </c>
    </row>
    <row r="11" spans="1:12" x14ac:dyDescent="0.25">
      <c r="A11" s="23" t="s">
        <v>30</v>
      </c>
      <c r="B11" s="29">
        <v>23743</v>
      </c>
      <c r="C11" s="23">
        <v>21515</v>
      </c>
      <c r="D11" s="23">
        <v>25725</v>
      </c>
      <c r="E11" s="23">
        <v>22738</v>
      </c>
      <c r="F11" s="23">
        <v>18616</v>
      </c>
      <c r="G11" s="23">
        <v>20442</v>
      </c>
      <c r="H11" s="23">
        <v>25939</v>
      </c>
      <c r="I11" s="29">
        <v>25554</v>
      </c>
      <c r="J11" s="29">
        <v>26660</v>
      </c>
      <c r="K11" s="2">
        <v>25731</v>
      </c>
      <c r="L11" s="26">
        <v>0.03</v>
      </c>
    </row>
    <row r="12" spans="1:12" x14ac:dyDescent="0.25">
      <c r="A12" s="23" t="s">
        <v>31</v>
      </c>
      <c r="B12" s="29">
        <v>23345</v>
      </c>
      <c r="C12" s="23">
        <v>20035</v>
      </c>
      <c r="D12" s="23">
        <v>21876</v>
      </c>
      <c r="E12" s="23">
        <v>22547</v>
      </c>
      <c r="F12" s="23">
        <v>20869</v>
      </c>
      <c r="G12" s="23">
        <v>20179</v>
      </c>
      <c r="H12" s="23">
        <v>19954</v>
      </c>
      <c r="I12" s="29">
        <v>18638</v>
      </c>
      <c r="J12" s="29">
        <v>21683</v>
      </c>
      <c r="K12" s="2">
        <v>23376</v>
      </c>
      <c r="L12" s="26">
        <v>0.08</v>
      </c>
    </row>
    <row r="13" spans="1:12" x14ac:dyDescent="0.25">
      <c r="A13" s="23" t="s">
        <v>32</v>
      </c>
      <c r="B13" s="29">
        <v>31250</v>
      </c>
      <c r="C13" s="23">
        <v>32020</v>
      </c>
      <c r="D13" s="23">
        <v>34414</v>
      </c>
      <c r="E13" s="23">
        <v>24887</v>
      </c>
      <c r="F13" s="23">
        <v>26264</v>
      </c>
      <c r="G13" s="23">
        <v>25292</v>
      </c>
      <c r="H13" s="23">
        <v>26737</v>
      </c>
      <c r="I13" s="29">
        <v>29919</v>
      </c>
      <c r="J13" s="29">
        <v>32147</v>
      </c>
      <c r="K13" s="2">
        <v>30320</v>
      </c>
      <c r="L13" s="26">
        <v>-0.06</v>
      </c>
    </row>
    <row r="14" spans="1:12" x14ac:dyDescent="0.25">
      <c r="A14" s="23" t="s">
        <v>33</v>
      </c>
      <c r="B14" s="29">
        <v>9861</v>
      </c>
      <c r="C14" s="23">
        <v>7094</v>
      </c>
      <c r="D14" s="23">
        <v>12425</v>
      </c>
      <c r="E14" s="29">
        <v>9081</v>
      </c>
      <c r="F14" s="23">
        <v>6706</v>
      </c>
      <c r="G14" s="23">
        <v>10211</v>
      </c>
      <c r="H14" s="23">
        <v>12033</v>
      </c>
      <c r="I14" s="29">
        <v>10547</v>
      </c>
      <c r="J14" s="29">
        <v>8219</v>
      </c>
      <c r="K14" s="2">
        <v>7321</v>
      </c>
      <c r="L14" s="26">
        <v>-0.11</v>
      </c>
    </row>
    <row r="15" spans="1:12" x14ac:dyDescent="0.25">
      <c r="A15" s="23" t="s">
        <v>34</v>
      </c>
      <c r="B15" s="29">
        <v>6232</v>
      </c>
      <c r="C15" s="23">
        <v>6838</v>
      </c>
      <c r="D15" s="23">
        <v>5484</v>
      </c>
      <c r="E15" s="29">
        <v>5816</v>
      </c>
      <c r="F15" s="23">
        <v>4141</v>
      </c>
      <c r="G15" s="23">
        <v>4795</v>
      </c>
      <c r="H15" s="23">
        <v>4055</v>
      </c>
      <c r="I15" s="29">
        <v>4445</v>
      </c>
      <c r="J15" s="29">
        <v>4361</v>
      </c>
      <c r="K15" s="2">
        <v>4453</v>
      </c>
      <c r="L15" s="26">
        <v>0.02</v>
      </c>
    </row>
    <row r="16" spans="1:12" x14ac:dyDescent="0.25">
      <c r="A16" s="11" t="s">
        <v>35</v>
      </c>
      <c r="B16" s="8">
        <f t="shared" ref="B16:H16" si="0">SUM(B4:B15)</f>
        <v>212770</v>
      </c>
      <c r="C16" s="8">
        <f t="shared" si="0"/>
        <v>209725</v>
      </c>
      <c r="D16" s="8">
        <f t="shared" si="0"/>
        <v>219750</v>
      </c>
      <c r="E16" s="8">
        <f t="shared" si="0"/>
        <v>203589</v>
      </c>
      <c r="F16" s="8">
        <f t="shared" si="0"/>
        <v>183126</v>
      </c>
      <c r="G16" s="8">
        <f t="shared" si="0"/>
        <v>184812</v>
      </c>
      <c r="H16" s="8">
        <f t="shared" si="0"/>
        <v>203074</v>
      </c>
      <c r="I16" s="11">
        <f>SUM(I4:I15)</f>
        <v>218745</v>
      </c>
      <c r="J16" s="11">
        <v>225912</v>
      </c>
      <c r="K16" s="146">
        <f>SUM(K4:K15)</f>
        <v>228538</v>
      </c>
      <c r="L16" s="26">
        <v>0.01</v>
      </c>
    </row>
    <row r="42" spans="2:11" x14ac:dyDescent="0.25">
      <c r="B42" s="10" t="s">
        <v>13</v>
      </c>
      <c r="C42" s="10" t="s">
        <v>14</v>
      </c>
      <c r="D42" s="10" t="s">
        <v>15</v>
      </c>
      <c r="E42" s="10" t="s">
        <v>16</v>
      </c>
      <c r="F42" s="10" t="s">
        <v>17</v>
      </c>
      <c r="G42" s="10" t="s">
        <v>18</v>
      </c>
      <c r="H42" s="10" t="s">
        <v>36</v>
      </c>
      <c r="I42" s="10" t="s">
        <v>20</v>
      </c>
      <c r="J42" s="10" t="s">
        <v>21</v>
      </c>
      <c r="K42" s="10" t="s">
        <v>170</v>
      </c>
    </row>
    <row r="43" spans="2:11" x14ac:dyDescent="0.25">
      <c r="B43" s="8">
        <v>212770</v>
      </c>
      <c r="C43" s="8">
        <v>209725</v>
      </c>
      <c r="D43" s="8">
        <v>219750</v>
      </c>
      <c r="E43" s="8">
        <v>203589</v>
      </c>
      <c r="F43" s="8">
        <v>183186</v>
      </c>
      <c r="G43" s="8">
        <v>184812</v>
      </c>
      <c r="H43" s="8">
        <v>203074</v>
      </c>
      <c r="I43" s="11">
        <v>218745</v>
      </c>
      <c r="J43" s="11">
        <v>225912</v>
      </c>
      <c r="K43" s="146">
        <v>228538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M14" sqref="M14"/>
    </sheetView>
  </sheetViews>
  <sheetFormatPr defaultRowHeight="15" x14ac:dyDescent="0.25"/>
  <cols>
    <col min="1" max="1" width="13.5703125" customWidth="1"/>
  </cols>
  <sheetData>
    <row r="1" spans="1:15" x14ac:dyDescent="0.25">
      <c r="A1" s="1" t="s">
        <v>183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25">
      <c r="A2" s="23"/>
      <c r="B2" s="23" t="s">
        <v>37</v>
      </c>
      <c r="C2" s="23" t="s">
        <v>38</v>
      </c>
      <c r="D2" s="23" t="s">
        <v>39</v>
      </c>
      <c r="E2" s="23" t="s">
        <v>40</v>
      </c>
      <c r="F2" s="23" t="s">
        <v>41</v>
      </c>
      <c r="G2" s="23" t="s">
        <v>42</v>
      </c>
      <c r="H2" s="23" t="s">
        <v>43</v>
      </c>
      <c r="I2" s="23" t="s">
        <v>185</v>
      </c>
      <c r="J2" s="23" t="s">
        <v>45</v>
      </c>
      <c r="K2" s="23" t="s">
        <v>46</v>
      </c>
      <c r="L2" s="8" t="s">
        <v>47</v>
      </c>
      <c r="M2" s="12" t="s">
        <v>48</v>
      </c>
      <c r="N2" s="24" t="s">
        <v>47</v>
      </c>
      <c r="O2" s="12" t="s">
        <v>2</v>
      </c>
    </row>
    <row r="3" spans="1:15" x14ac:dyDescent="0.25">
      <c r="A3" s="23" t="s">
        <v>49</v>
      </c>
      <c r="B3" s="25">
        <v>0</v>
      </c>
      <c r="C3" s="25">
        <v>34</v>
      </c>
      <c r="D3" s="25">
        <v>0</v>
      </c>
      <c r="E3" s="25">
        <v>0</v>
      </c>
      <c r="F3" s="25">
        <v>0</v>
      </c>
      <c r="G3" s="25">
        <v>14</v>
      </c>
      <c r="H3" s="25">
        <v>1</v>
      </c>
      <c r="I3" s="25">
        <v>0</v>
      </c>
      <c r="J3" s="25">
        <v>0</v>
      </c>
      <c r="K3" s="25">
        <v>0</v>
      </c>
      <c r="L3" s="25">
        <f>SUM(B3:K3)</f>
        <v>49</v>
      </c>
      <c r="M3" s="13">
        <v>3</v>
      </c>
      <c r="N3" s="14">
        <f>SUM(L3:M3)</f>
        <v>52</v>
      </c>
      <c r="O3" s="26">
        <f>SUM(N3-N19)/N19</f>
        <v>-0.38095238095238093</v>
      </c>
    </row>
    <row r="4" spans="1:15" x14ac:dyDescent="0.25">
      <c r="A4" s="6" t="s">
        <v>50</v>
      </c>
      <c r="B4" s="25">
        <v>0</v>
      </c>
      <c r="C4" s="25">
        <v>99</v>
      </c>
      <c r="D4" s="25">
        <v>0</v>
      </c>
      <c r="E4" s="25">
        <v>0</v>
      </c>
      <c r="F4" s="25">
        <v>0</v>
      </c>
      <c r="G4" s="25">
        <v>1</v>
      </c>
      <c r="H4" s="25">
        <v>0</v>
      </c>
      <c r="I4" s="25">
        <v>0</v>
      </c>
      <c r="J4" s="25">
        <v>0</v>
      </c>
      <c r="K4" s="25">
        <v>0</v>
      </c>
      <c r="L4" s="25">
        <f t="shared" ref="L4:L14" si="0">SUM(B4:K4)</f>
        <v>100</v>
      </c>
      <c r="M4" s="13">
        <v>14</v>
      </c>
      <c r="N4" s="14">
        <f t="shared" ref="N4:N14" si="1">SUM(L4:M4)</f>
        <v>114</v>
      </c>
      <c r="O4" s="26">
        <f>SUM(N4-N20)/N20</f>
        <v>-0.52697095435684649</v>
      </c>
    </row>
    <row r="5" spans="1:15" x14ac:dyDescent="0.25">
      <c r="A5" s="6" t="s">
        <v>51</v>
      </c>
      <c r="B5" s="25">
        <v>0</v>
      </c>
      <c r="C5" s="25">
        <v>11</v>
      </c>
      <c r="D5" s="25">
        <v>0</v>
      </c>
      <c r="E5" s="25">
        <v>0</v>
      </c>
      <c r="F5" s="25">
        <v>0</v>
      </c>
      <c r="G5" s="25">
        <v>6</v>
      </c>
      <c r="H5" s="25">
        <v>0</v>
      </c>
      <c r="I5" s="25">
        <v>0</v>
      </c>
      <c r="J5" s="25">
        <v>0</v>
      </c>
      <c r="K5" s="25">
        <v>0</v>
      </c>
      <c r="L5" s="25">
        <f t="shared" si="0"/>
        <v>17</v>
      </c>
      <c r="M5" s="13">
        <v>2</v>
      </c>
      <c r="N5" s="14">
        <f t="shared" si="1"/>
        <v>19</v>
      </c>
      <c r="O5" s="26">
        <f>SUM(N5-N21)/N21</f>
        <v>-0.7865168539325843</v>
      </c>
    </row>
    <row r="6" spans="1:15" x14ac:dyDescent="0.25">
      <c r="A6" s="6" t="s">
        <v>52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f t="shared" si="0"/>
        <v>0</v>
      </c>
      <c r="M6" s="13">
        <v>0</v>
      </c>
      <c r="N6" s="14">
        <f t="shared" si="1"/>
        <v>0</v>
      </c>
      <c r="O6" s="15">
        <v>0</v>
      </c>
    </row>
    <row r="7" spans="1:15" x14ac:dyDescent="0.25">
      <c r="A7" s="6" t="s">
        <v>53</v>
      </c>
      <c r="B7" s="25">
        <v>59</v>
      </c>
      <c r="C7" s="25">
        <v>840</v>
      </c>
      <c r="D7" s="25">
        <v>0</v>
      </c>
      <c r="E7" s="25">
        <v>12</v>
      </c>
      <c r="F7" s="25">
        <v>1</v>
      </c>
      <c r="G7" s="25">
        <v>528</v>
      </c>
      <c r="H7" s="25">
        <v>0</v>
      </c>
      <c r="I7" s="25">
        <v>0</v>
      </c>
      <c r="J7" s="25">
        <v>101</v>
      </c>
      <c r="K7" s="25">
        <v>4</v>
      </c>
      <c r="L7" s="25">
        <f t="shared" si="0"/>
        <v>1545</v>
      </c>
      <c r="M7" s="13">
        <v>904</v>
      </c>
      <c r="N7" s="14">
        <f t="shared" si="1"/>
        <v>2449</v>
      </c>
      <c r="O7" s="26">
        <f t="shared" ref="O7:O14" si="2">SUM(N7-N23)/N23</f>
        <v>-2.196485623003195E-2</v>
      </c>
    </row>
    <row r="8" spans="1:15" x14ac:dyDescent="0.25">
      <c r="A8" s="6" t="s">
        <v>54</v>
      </c>
      <c r="B8" s="25">
        <v>0</v>
      </c>
      <c r="C8" s="25">
        <v>190</v>
      </c>
      <c r="D8" s="25">
        <v>0</v>
      </c>
      <c r="E8" s="25">
        <v>0</v>
      </c>
      <c r="F8" s="25">
        <v>0</v>
      </c>
      <c r="G8" s="25">
        <v>86</v>
      </c>
      <c r="H8" s="25">
        <v>0</v>
      </c>
      <c r="I8" s="25">
        <v>0</v>
      </c>
      <c r="J8" s="25">
        <v>0</v>
      </c>
      <c r="K8" s="25">
        <v>0</v>
      </c>
      <c r="L8" s="25">
        <f t="shared" si="0"/>
        <v>276</v>
      </c>
      <c r="M8" s="13">
        <v>87</v>
      </c>
      <c r="N8" s="14">
        <f t="shared" si="1"/>
        <v>363</v>
      </c>
      <c r="O8" s="26">
        <f t="shared" si="2"/>
        <v>0.70422535211267601</v>
      </c>
    </row>
    <row r="9" spans="1:15" x14ac:dyDescent="0.25">
      <c r="A9" s="6" t="s">
        <v>55</v>
      </c>
      <c r="B9" s="25">
        <v>0</v>
      </c>
      <c r="C9" s="25">
        <v>1106</v>
      </c>
      <c r="D9" s="25">
        <v>0</v>
      </c>
      <c r="E9" s="25">
        <v>0</v>
      </c>
      <c r="F9" s="25">
        <v>4</v>
      </c>
      <c r="G9" s="25">
        <v>0</v>
      </c>
      <c r="H9" s="25">
        <v>0</v>
      </c>
      <c r="I9" s="25">
        <v>0</v>
      </c>
      <c r="J9" s="25">
        <v>115</v>
      </c>
      <c r="K9" s="25">
        <v>0</v>
      </c>
      <c r="L9" s="25">
        <f t="shared" si="0"/>
        <v>1225</v>
      </c>
      <c r="M9" s="13">
        <v>9</v>
      </c>
      <c r="N9" s="14">
        <f t="shared" si="1"/>
        <v>1234</v>
      </c>
      <c r="O9" s="26">
        <f t="shared" si="2"/>
        <v>-0.14365024288688411</v>
      </c>
    </row>
    <row r="10" spans="1:15" x14ac:dyDescent="0.25">
      <c r="A10" s="6" t="s">
        <v>56</v>
      </c>
      <c r="B10" s="25">
        <v>0</v>
      </c>
      <c r="C10" s="25">
        <v>59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f t="shared" si="0"/>
        <v>59</v>
      </c>
      <c r="M10" s="13">
        <v>3</v>
      </c>
      <c r="N10" s="14">
        <f t="shared" si="1"/>
        <v>62</v>
      </c>
      <c r="O10" s="26">
        <f t="shared" si="2"/>
        <v>-0.5</v>
      </c>
    </row>
    <row r="11" spans="1:15" x14ac:dyDescent="0.25">
      <c r="A11" s="6" t="s">
        <v>57</v>
      </c>
      <c r="B11" s="25">
        <v>23</v>
      </c>
      <c r="C11" s="25">
        <v>326</v>
      </c>
      <c r="D11" s="25">
        <v>0</v>
      </c>
      <c r="E11" s="25">
        <v>2</v>
      </c>
      <c r="F11" s="25">
        <v>0</v>
      </c>
      <c r="G11" s="25">
        <v>696</v>
      </c>
      <c r="H11" s="25"/>
      <c r="I11" s="25">
        <v>0</v>
      </c>
      <c r="J11" s="25">
        <v>24</v>
      </c>
      <c r="K11" s="25">
        <v>1</v>
      </c>
      <c r="L11" s="25">
        <f t="shared" si="0"/>
        <v>1072</v>
      </c>
      <c r="M11" s="13">
        <v>330</v>
      </c>
      <c r="N11" s="14">
        <f t="shared" si="1"/>
        <v>1402</v>
      </c>
      <c r="O11" s="26">
        <f t="shared" si="2"/>
        <v>-0.28940699442473389</v>
      </c>
    </row>
    <row r="12" spans="1:15" x14ac:dyDescent="0.25">
      <c r="A12" s="6" t="s">
        <v>58</v>
      </c>
      <c r="B12" s="25">
        <v>423</v>
      </c>
      <c r="C12" s="25">
        <v>4446</v>
      </c>
      <c r="D12" s="25">
        <v>165</v>
      </c>
      <c r="E12" s="25">
        <v>214</v>
      </c>
      <c r="F12" s="25">
        <v>7</v>
      </c>
      <c r="G12" s="25">
        <v>3127</v>
      </c>
      <c r="H12" s="25">
        <v>21</v>
      </c>
      <c r="I12" s="25">
        <v>70</v>
      </c>
      <c r="J12" s="25">
        <v>432</v>
      </c>
      <c r="K12" s="25">
        <v>0</v>
      </c>
      <c r="L12" s="25">
        <f t="shared" si="0"/>
        <v>8905</v>
      </c>
      <c r="M12" s="13">
        <v>2200</v>
      </c>
      <c r="N12" s="14">
        <f t="shared" si="1"/>
        <v>11105</v>
      </c>
      <c r="O12" s="26">
        <f t="shared" si="2"/>
        <v>-0.14418927250308261</v>
      </c>
    </row>
    <row r="13" spans="1:15" x14ac:dyDescent="0.25">
      <c r="A13" s="6" t="s">
        <v>59</v>
      </c>
      <c r="B13" s="25">
        <v>13</v>
      </c>
      <c r="C13" s="25">
        <v>178</v>
      </c>
      <c r="D13" s="25">
        <v>6</v>
      </c>
      <c r="E13" s="25">
        <v>1</v>
      </c>
      <c r="F13" s="25">
        <v>0</v>
      </c>
      <c r="G13" s="25">
        <v>60</v>
      </c>
      <c r="H13" s="25">
        <v>0</v>
      </c>
      <c r="I13" s="25">
        <v>0</v>
      </c>
      <c r="J13" s="25">
        <v>3</v>
      </c>
      <c r="K13" s="25">
        <v>0</v>
      </c>
      <c r="L13" s="25">
        <f t="shared" si="0"/>
        <v>261</v>
      </c>
      <c r="M13" s="13">
        <v>78</v>
      </c>
      <c r="N13" s="14">
        <f t="shared" si="1"/>
        <v>339</v>
      </c>
      <c r="O13" s="26">
        <f t="shared" si="2"/>
        <v>0.55504587155963303</v>
      </c>
    </row>
    <row r="14" spans="1:15" x14ac:dyDescent="0.25">
      <c r="A14" s="16" t="s">
        <v>35</v>
      </c>
      <c r="B14" s="25">
        <f t="shared" ref="B14:K14" si="3">SUM(B3:B13)</f>
        <v>518</v>
      </c>
      <c r="C14" s="25">
        <f t="shared" si="3"/>
        <v>7289</v>
      </c>
      <c r="D14" s="25">
        <f t="shared" si="3"/>
        <v>171</v>
      </c>
      <c r="E14" s="25">
        <f t="shared" si="3"/>
        <v>229</v>
      </c>
      <c r="F14" s="25">
        <f t="shared" si="3"/>
        <v>12</v>
      </c>
      <c r="G14" s="25">
        <f t="shared" si="3"/>
        <v>4518</v>
      </c>
      <c r="H14" s="25">
        <f t="shared" si="3"/>
        <v>22</v>
      </c>
      <c r="I14" s="25">
        <f t="shared" si="3"/>
        <v>70</v>
      </c>
      <c r="J14" s="25">
        <f t="shared" si="3"/>
        <v>675</v>
      </c>
      <c r="K14" s="25">
        <f t="shared" si="3"/>
        <v>5</v>
      </c>
      <c r="L14" s="25">
        <f t="shared" si="0"/>
        <v>13509</v>
      </c>
      <c r="M14" s="13">
        <f>SUM(M3:M13)</f>
        <v>3630</v>
      </c>
      <c r="N14" s="14">
        <f t="shared" si="1"/>
        <v>17139</v>
      </c>
      <c r="O14" s="26">
        <f t="shared" si="2"/>
        <v>-0.13713940492372753</v>
      </c>
    </row>
    <row r="15" spans="1:15" x14ac:dyDescent="0.25">
      <c r="A15" s="12" t="s">
        <v>2</v>
      </c>
      <c r="B15" s="6">
        <f t="shared" ref="B15:N15" si="4">SUM(B14-B30)/B30</f>
        <v>9.0526315789473691E-2</v>
      </c>
      <c r="C15" s="27">
        <f t="shared" si="4"/>
        <v>-9.0466683304217616E-2</v>
      </c>
      <c r="D15" s="27">
        <f t="shared" si="4"/>
        <v>0</v>
      </c>
      <c r="E15" s="27">
        <f t="shared" si="4"/>
        <v>1.3274336283185841E-2</v>
      </c>
      <c r="F15" s="27">
        <f t="shared" si="4"/>
        <v>-0.69230769230769229</v>
      </c>
      <c r="G15" s="27">
        <f t="shared" si="4"/>
        <v>-0.19964570416297608</v>
      </c>
      <c r="H15" s="27">
        <f t="shared" si="4"/>
        <v>0</v>
      </c>
      <c r="I15" s="27" t="e">
        <f t="shared" si="4"/>
        <v>#DIV/0!</v>
      </c>
      <c r="J15" s="27">
        <f t="shared" si="4"/>
        <v>-0.17177914110429449</v>
      </c>
      <c r="K15" s="27">
        <f t="shared" si="4"/>
        <v>-0.82758620689655171</v>
      </c>
      <c r="L15" s="27">
        <f t="shared" si="4"/>
        <v>-0.12483804094324955</v>
      </c>
      <c r="M15" s="27">
        <f t="shared" si="4"/>
        <v>-0.1800316241246894</v>
      </c>
      <c r="N15" s="27">
        <f t="shared" si="4"/>
        <v>-0.13713940492372753</v>
      </c>
      <c r="O15" s="23"/>
    </row>
    <row r="16" spans="1:15" x14ac:dyDescent="0.25">
      <c r="A16" s="22"/>
      <c r="B16" s="2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5">
      <c r="A17" s="1" t="s">
        <v>182</v>
      </c>
      <c r="B17" s="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A18" s="23"/>
      <c r="B18" s="23" t="s">
        <v>37</v>
      </c>
      <c r="C18" s="23" t="s">
        <v>38</v>
      </c>
      <c r="D18" s="23" t="s">
        <v>39</v>
      </c>
      <c r="E18" s="23" t="s">
        <v>40</v>
      </c>
      <c r="F18" s="23" t="s">
        <v>41</v>
      </c>
      <c r="G18" s="23" t="s">
        <v>42</v>
      </c>
      <c r="H18" s="23" t="s">
        <v>43</v>
      </c>
      <c r="I18" s="23" t="s">
        <v>44</v>
      </c>
      <c r="J18" s="23" t="s">
        <v>45</v>
      </c>
      <c r="K18" s="23" t="s">
        <v>46</v>
      </c>
      <c r="L18" s="23" t="s">
        <v>47</v>
      </c>
      <c r="M18" s="23" t="s">
        <v>48</v>
      </c>
      <c r="N18" s="17" t="s">
        <v>47</v>
      </c>
      <c r="O18" s="22"/>
    </row>
    <row r="19" spans="1:15" x14ac:dyDescent="0.25">
      <c r="A19" s="23" t="s">
        <v>49</v>
      </c>
      <c r="B19" s="25">
        <v>0</v>
      </c>
      <c r="C19" s="25">
        <v>38</v>
      </c>
      <c r="D19" s="25">
        <v>0</v>
      </c>
      <c r="E19" s="25">
        <v>1</v>
      </c>
      <c r="F19" s="25">
        <v>0</v>
      </c>
      <c r="G19" s="25">
        <v>23</v>
      </c>
      <c r="H19" s="25">
        <v>1</v>
      </c>
      <c r="I19" s="25"/>
      <c r="J19" s="25">
        <v>5</v>
      </c>
      <c r="K19" s="25">
        <v>0</v>
      </c>
      <c r="L19" s="25">
        <f>SUM(B19:K19)</f>
        <v>68</v>
      </c>
      <c r="M19" s="13">
        <v>16</v>
      </c>
      <c r="N19" s="14">
        <f>SUM(L19:M19)</f>
        <v>84</v>
      </c>
      <c r="O19" s="22"/>
    </row>
    <row r="20" spans="1:15" x14ac:dyDescent="0.25">
      <c r="A20" s="23" t="s">
        <v>50</v>
      </c>
      <c r="B20" s="25">
        <v>0</v>
      </c>
      <c r="C20" s="25">
        <v>191</v>
      </c>
      <c r="D20" s="25">
        <v>0</v>
      </c>
      <c r="E20" s="25">
        <v>0</v>
      </c>
      <c r="F20" s="25">
        <v>0</v>
      </c>
      <c r="G20" s="25">
        <v>2</v>
      </c>
      <c r="H20" s="25">
        <v>0</v>
      </c>
      <c r="I20" s="25"/>
      <c r="J20" s="25">
        <v>0</v>
      </c>
      <c r="K20" s="25">
        <v>0</v>
      </c>
      <c r="L20" s="25">
        <f t="shared" ref="L20:L30" si="5">SUM(B20:K20)</f>
        <v>193</v>
      </c>
      <c r="M20" s="13">
        <v>48</v>
      </c>
      <c r="N20" s="14">
        <f t="shared" ref="N20:N30" si="6">SUM(L20:M20)</f>
        <v>241</v>
      </c>
      <c r="O20" s="22"/>
    </row>
    <row r="21" spans="1:15" x14ac:dyDescent="0.25">
      <c r="A21" s="23" t="s">
        <v>51</v>
      </c>
      <c r="B21" s="25">
        <v>3</v>
      </c>
      <c r="C21" s="25">
        <v>40</v>
      </c>
      <c r="D21" s="25">
        <v>0</v>
      </c>
      <c r="E21" s="25">
        <v>3</v>
      </c>
      <c r="F21" s="25">
        <v>0</v>
      </c>
      <c r="G21" s="25">
        <v>38</v>
      </c>
      <c r="H21" s="25">
        <v>0</v>
      </c>
      <c r="I21" s="25"/>
      <c r="J21" s="25">
        <v>0</v>
      </c>
      <c r="K21" s="25">
        <v>0</v>
      </c>
      <c r="L21" s="25">
        <f t="shared" si="5"/>
        <v>84</v>
      </c>
      <c r="M21" s="13">
        <v>5</v>
      </c>
      <c r="N21" s="14">
        <f t="shared" si="6"/>
        <v>89</v>
      </c>
      <c r="O21" s="22"/>
    </row>
    <row r="22" spans="1:15" x14ac:dyDescent="0.25">
      <c r="A22" s="23" t="s">
        <v>52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f t="shared" si="5"/>
        <v>0</v>
      </c>
      <c r="M22" s="13">
        <v>0</v>
      </c>
      <c r="N22" s="14">
        <f t="shared" si="6"/>
        <v>0</v>
      </c>
      <c r="O22" s="22"/>
    </row>
    <row r="23" spans="1:15" x14ac:dyDescent="0.25">
      <c r="A23" s="23" t="s">
        <v>53</v>
      </c>
      <c r="B23" s="25">
        <v>50</v>
      </c>
      <c r="C23" s="25">
        <v>742</v>
      </c>
      <c r="D23" s="25">
        <v>0</v>
      </c>
      <c r="E23" s="25">
        <v>22</v>
      </c>
      <c r="F23" s="25">
        <v>0</v>
      </c>
      <c r="G23" s="25">
        <v>654</v>
      </c>
      <c r="H23" s="25">
        <v>0</v>
      </c>
      <c r="I23" s="25"/>
      <c r="J23" s="25">
        <v>143</v>
      </c>
      <c r="K23" s="25">
        <v>13</v>
      </c>
      <c r="L23" s="25">
        <f t="shared" si="5"/>
        <v>1624</v>
      </c>
      <c r="M23" s="13">
        <v>880</v>
      </c>
      <c r="N23" s="14">
        <f t="shared" si="6"/>
        <v>2504</v>
      </c>
      <c r="O23" s="22"/>
    </row>
    <row r="24" spans="1:15" x14ac:dyDescent="0.25">
      <c r="A24" s="23" t="s">
        <v>54</v>
      </c>
      <c r="B24" s="25">
        <v>0</v>
      </c>
      <c r="C24" s="25">
        <v>145</v>
      </c>
      <c r="D24" s="25">
        <v>0</v>
      </c>
      <c r="E24" s="25">
        <v>0</v>
      </c>
      <c r="F24" s="25">
        <v>0</v>
      </c>
      <c r="G24" s="25">
        <v>16</v>
      </c>
      <c r="H24" s="25">
        <v>0</v>
      </c>
      <c r="I24" s="25"/>
      <c r="J24" s="25">
        <v>0</v>
      </c>
      <c r="K24" s="25">
        <v>0</v>
      </c>
      <c r="L24" s="25">
        <f t="shared" si="5"/>
        <v>161</v>
      </c>
      <c r="M24" s="13">
        <v>52</v>
      </c>
      <c r="N24" s="14">
        <f t="shared" si="6"/>
        <v>213</v>
      </c>
      <c r="O24" s="22"/>
    </row>
    <row r="25" spans="1:15" x14ac:dyDescent="0.25">
      <c r="A25" s="23" t="s">
        <v>55</v>
      </c>
      <c r="B25" s="25">
        <v>0</v>
      </c>
      <c r="C25" s="25">
        <v>1222</v>
      </c>
      <c r="D25" s="25">
        <v>0</v>
      </c>
      <c r="E25" s="25">
        <v>35</v>
      </c>
      <c r="F25" s="25">
        <v>24</v>
      </c>
      <c r="G25" s="25">
        <v>0</v>
      </c>
      <c r="H25" s="25">
        <v>0</v>
      </c>
      <c r="I25" s="25"/>
      <c r="J25" s="25">
        <v>137</v>
      </c>
      <c r="K25" s="25">
        <v>0</v>
      </c>
      <c r="L25" s="25">
        <f t="shared" si="5"/>
        <v>1418</v>
      </c>
      <c r="M25" s="13">
        <v>23</v>
      </c>
      <c r="N25" s="14">
        <f t="shared" si="6"/>
        <v>1441</v>
      </c>
      <c r="O25" s="22"/>
    </row>
    <row r="26" spans="1:15" x14ac:dyDescent="0.25">
      <c r="A26" s="23" t="s">
        <v>56</v>
      </c>
      <c r="B26" s="25">
        <v>0</v>
      </c>
      <c r="C26" s="25">
        <v>106</v>
      </c>
      <c r="D26" s="25">
        <v>0</v>
      </c>
      <c r="E26" s="25">
        <v>0</v>
      </c>
      <c r="F26" s="25">
        <v>0</v>
      </c>
      <c r="G26" s="25">
        <v>5</v>
      </c>
      <c r="H26" s="25">
        <v>0</v>
      </c>
      <c r="I26" s="25"/>
      <c r="J26" s="25">
        <v>0</v>
      </c>
      <c r="K26" s="25">
        <v>0</v>
      </c>
      <c r="L26" s="25">
        <f t="shared" si="5"/>
        <v>111</v>
      </c>
      <c r="M26" s="13">
        <v>13</v>
      </c>
      <c r="N26" s="14">
        <f t="shared" si="6"/>
        <v>124</v>
      </c>
      <c r="O26" s="22"/>
    </row>
    <row r="27" spans="1:15" x14ac:dyDescent="0.25">
      <c r="A27" s="23" t="s">
        <v>57</v>
      </c>
      <c r="B27" s="25">
        <v>10</v>
      </c>
      <c r="C27" s="25">
        <v>408</v>
      </c>
      <c r="D27" s="25">
        <v>0</v>
      </c>
      <c r="E27" s="25">
        <v>9</v>
      </c>
      <c r="F27" s="25">
        <v>0</v>
      </c>
      <c r="G27" s="25">
        <v>1052</v>
      </c>
      <c r="H27" s="25"/>
      <c r="I27" s="25"/>
      <c r="J27" s="25">
        <v>15</v>
      </c>
      <c r="K27" s="25">
        <v>1</v>
      </c>
      <c r="L27" s="25">
        <f t="shared" si="5"/>
        <v>1495</v>
      </c>
      <c r="M27" s="13">
        <v>478</v>
      </c>
      <c r="N27" s="14">
        <f t="shared" si="6"/>
        <v>1973</v>
      </c>
      <c r="O27" s="22"/>
    </row>
    <row r="28" spans="1:15" x14ac:dyDescent="0.25">
      <c r="A28" s="23" t="s">
        <v>58</v>
      </c>
      <c r="B28" s="25">
        <v>410</v>
      </c>
      <c r="C28" s="25">
        <v>5004</v>
      </c>
      <c r="D28" s="25">
        <v>165</v>
      </c>
      <c r="E28" s="25">
        <v>156</v>
      </c>
      <c r="F28" s="25">
        <v>14</v>
      </c>
      <c r="G28" s="25">
        <v>3798</v>
      </c>
      <c r="H28" s="25">
        <v>21</v>
      </c>
      <c r="I28" s="25"/>
      <c r="J28" s="25">
        <v>490</v>
      </c>
      <c r="K28" s="25">
        <v>15</v>
      </c>
      <c r="L28" s="25">
        <f t="shared" si="5"/>
        <v>10073</v>
      </c>
      <c r="M28" s="13">
        <v>2903</v>
      </c>
      <c r="N28" s="14">
        <f t="shared" si="6"/>
        <v>12976</v>
      </c>
      <c r="O28" s="22"/>
    </row>
    <row r="29" spans="1:15" x14ac:dyDescent="0.25">
      <c r="A29" s="23" t="s">
        <v>59</v>
      </c>
      <c r="B29" s="25">
        <v>2</v>
      </c>
      <c r="C29" s="25">
        <v>118</v>
      </c>
      <c r="D29" s="25">
        <v>6</v>
      </c>
      <c r="E29" s="25">
        <v>0</v>
      </c>
      <c r="F29" s="25">
        <v>1</v>
      </c>
      <c r="G29" s="25">
        <v>57</v>
      </c>
      <c r="H29" s="25">
        <v>0</v>
      </c>
      <c r="I29" s="25"/>
      <c r="J29" s="25">
        <v>25</v>
      </c>
      <c r="K29" s="25">
        <v>0</v>
      </c>
      <c r="L29" s="25">
        <f t="shared" si="5"/>
        <v>209</v>
      </c>
      <c r="M29" s="13">
        <v>9</v>
      </c>
      <c r="N29" s="14">
        <f t="shared" si="6"/>
        <v>218</v>
      </c>
      <c r="O29" s="22"/>
    </row>
    <row r="30" spans="1:15" x14ac:dyDescent="0.25">
      <c r="A30" s="17" t="s">
        <v>35</v>
      </c>
      <c r="B30" s="25">
        <f t="shared" ref="B30:K30" si="7">SUM(B19:B29)</f>
        <v>475</v>
      </c>
      <c r="C30" s="25">
        <f t="shared" si="7"/>
        <v>8014</v>
      </c>
      <c r="D30" s="25">
        <f t="shared" si="7"/>
        <v>171</v>
      </c>
      <c r="E30" s="25">
        <f t="shared" si="7"/>
        <v>226</v>
      </c>
      <c r="F30" s="25">
        <f t="shared" si="7"/>
        <v>39</v>
      </c>
      <c r="G30" s="25">
        <f t="shared" si="7"/>
        <v>5645</v>
      </c>
      <c r="H30" s="25">
        <f t="shared" si="7"/>
        <v>22</v>
      </c>
      <c r="I30" s="25">
        <f t="shared" si="7"/>
        <v>0</v>
      </c>
      <c r="J30" s="25">
        <f t="shared" si="7"/>
        <v>815</v>
      </c>
      <c r="K30" s="25">
        <f t="shared" si="7"/>
        <v>29</v>
      </c>
      <c r="L30" s="25">
        <f t="shared" si="5"/>
        <v>15436</v>
      </c>
      <c r="M30" s="13">
        <f>SUM(M19:M29)</f>
        <v>4427</v>
      </c>
      <c r="N30" s="14">
        <f t="shared" si="6"/>
        <v>19863</v>
      </c>
      <c r="O30" s="22"/>
    </row>
    <row r="31" spans="1:15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x14ac:dyDescent="0.25">
      <c r="A32" s="170" t="s">
        <v>181</v>
      </c>
      <c r="B32" s="171"/>
      <c r="C32" s="171"/>
      <c r="D32" s="171"/>
      <c r="E32" s="171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39" x14ac:dyDescent="0.25">
      <c r="A33" s="23"/>
      <c r="B33" s="8" t="s">
        <v>70</v>
      </c>
      <c r="C33" s="20" t="s">
        <v>71</v>
      </c>
      <c r="D33" s="8" t="s">
        <v>46</v>
      </c>
      <c r="E33" s="8" t="s">
        <v>42</v>
      </c>
      <c r="F33" s="8" t="s">
        <v>47</v>
      </c>
      <c r="G33" s="11" t="s">
        <v>72</v>
      </c>
      <c r="H33" s="43" t="s">
        <v>74</v>
      </c>
      <c r="I33" s="43" t="s">
        <v>75</v>
      </c>
      <c r="J33" s="22"/>
      <c r="K33" s="22"/>
      <c r="L33" s="22"/>
      <c r="M33" s="22"/>
      <c r="N33" s="22"/>
      <c r="O33" s="22"/>
    </row>
    <row r="34" spans="1:15" x14ac:dyDescent="0.25">
      <c r="A34" s="8" t="s">
        <v>73</v>
      </c>
      <c r="B34" s="23">
        <v>0</v>
      </c>
      <c r="C34" s="23">
        <v>0</v>
      </c>
      <c r="D34" s="23">
        <v>0</v>
      </c>
      <c r="E34" s="23">
        <v>0</v>
      </c>
      <c r="F34" s="42">
        <f t="shared" ref="F34:F40" si="8">SUM(B34:E34)</f>
        <v>0</v>
      </c>
      <c r="G34" s="29">
        <f t="shared" ref="G34:G39" si="9">SUM(C34:E34)</f>
        <v>0</v>
      </c>
      <c r="H34" s="26">
        <f>SUM(F34-F45)/F45</f>
        <v>-1</v>
      </c>
      <c r="I34" s="15">
        <v>0</v>
      </c>
      <c r="J34" s="22"/>
      <c r="K34" s="22"/>
      <c r="L34" s="22"/>
      <c r="M34" s="22"/>
      <c r="N34" s="22"/>
      <c r="O34" s="22"/>
    </row>
    <row r="35" spans="1:15" x14ac:dyDescent="0.25">
      <c r="A35" s="8" t="s">
        <v>51</v>
      </c>
      <c r="B35" s="23">
        <v>10</v>
      </c>
      <c r="C35" s="23">
        <v>0</v>
      </c>
      <c r="D35" s="23">
        <v>0</v>
      </c>
      <c r="E35" s="23">
        <v>0</v>
      </c>
      <c r="F35" s="42">
        <f t="shared" si="8"/>
        <v>10</v>
      </c>
      <c r="G35" s="29">
        <f t="shared" si="9"/>
        <v>0</v>
      </c>
      <c r="H35" s="26">
        <f>SUM(F35-F46)/F46</f>
        <v>4</v>
      </c>
      <c r="I35" s="15">
        <v>0</v>
      </c>
      <c r="J35" s="22"/>
      <c r="K35" s="22"/>
      <c r="L35" s="22"/>
      <c r="M35" s="22"/>
      <c r="N35" s="22"/>
      <c r="O35" s="22"/>
    </row>
    <row r="36" spans="1:15" x14ac:dyDescent="0.25">
      <c r="A36" s="8" t="s">
        <v>53</v>
      </c>
      <c r="B36" s="23">
        <v>2</v>
      </c>
      <c r="C36" s="23">
        <v>2</v>
      </c>
      <c r="D36" s="23">
        <v>11</v>
      </c>
      <c r="E36" s="23">
        <v>4</v>
      </c>
      <c r="F36" s="42">
        <f t="shared" si="8"/>
        <v>19</v>
      </c>
      <c r="G36" s="29">
        <f t="shared" si="9"/>
        <v>17</v>
      </c>
      <c r="H36" s="26">
        <f>SUM(F36-F47)/F47</f>
        <v>-0.17391304347826086</v>
      </c>
      <c r="I36" s="15">
        <f>SUM(G36-G47)/G47</f>
        <v>0.30769230769230771</v>
      </c>
      <c r="J36" s="22"/>
      <c r="K36" s="22"/>
      <c r="L36" s="22"/>
      <c r="M36" s="22"/>
      <c r="N36" s="22"/>
      <c r="O36" s="22"/>
    </row>
    <row r="37" spans="1:15" x14ac:dyDescent="0.25">
      <c r="A37" s="8" t="s">
        <v>54</v>
      </c>
      <c r="B37" s="23">
        <v>0</v>
      </c>
      <c r="C37" s="23">
        <v>0</v>
      </c>
      <c r="D37" s="23">
        <v>0</v>
      </c>
      <c r="E37" s="23">
        <v>0</v>
      </c>
      <c r="F37" s="42">
        <f t="shared" si="8"/>
        <v>0</v>
      </c>
      <c r="G37" s="29">
        <f t="shared" si="9"/>
        <v>0</v>
      </c>
      <c r="H37" s="26">
        <v>0</v>
      </c>
      <c r="I37" s="15">
        <v>0</v>
      </c>
      <c r="J37" s="22"/>
      <c r="K37" s="22"/>
      <c r="L37" s="22"/>
      <c r="M37" s="22"/>
      <c r="N37" s="22"/>
      <c r="O37" s="22"/>
    </row>
    <row r="38" spans="1:15" x14ac:dyDescent="0.25">
      <c r="A38" s="8" t="s">
        <v>57</v>
      </c>
      <c r="B38" s="23">
        <v>8</v>
      </c>
      <c r="C38" s="23">
        <v>0</v>
      </c>
      <c r="D38" s="23">
        <v>0</v>
      </c>
      <c r="E38" s="23">
        <v>0</v>
      </c>
      <c r="F38" s="42">
        <f t="shared" si="8"/>
        <v>8</v>
      </c>
      <c r="G38" s="29">
        <f t="shared" si="9"/>
        <v>0</v>
      </c>
      <c r="H38" s="26">
        <f t="shared" ref="H38:I40" si="10">SUM(F38-F49)/F49</f>
        <v>0</v>
      </c>
      <c r="I38" s="15">
        <f t="shared" si="10"/>
        <v>-1</v>
      </c>
      <c r="J38" s="22"/>
      <c r="K38" s="22"/>
      <c r="L38" s="22"/>
      <c r="M38" s="22"/>
      <c r="N38" s="22"/>
      <c r="O38" s="22"/>
    </row>
    <row r="39" spans="1:15" x14ac:dyDescent="0.25">
      <c r="A39" s="8" t="s">
        <v>58</v>
      </c>
      <c r="B39" s="23">
        <v>776</v>
      </c>
      <c r="C39" s="30">
        <v>358</v>
      </c>
      <c r="D39" s="23">
        <v>35</v>
      </c>
      <c r="E39" s="23">
        <v>16</v>
      </c>
      <c r="F39" s="42">
        <f t="shared" si="8"/>
        <v>1185</v>
      </c>
      <c r="G39" s="29">
        <f t="shared" si="9"/>
        <v>409</v>
      </c>
      <c r="H39" s="26">
        <f t="shared" si="10"/>
        <v>-0.27121771217712176</v>
      </c>
      <c r="I39" s="15">
        <f t="shared" si="10"/>
        <v>-0.41487839771101576</v>
      </c>
      <c r="J39" s="22"/>
      <c r="K39" s="22"/>
      <c r="L39" s="22"/>
      <c r="M39" s="22"/>
      <c r="N39" s="22"/>
      <c r="O39" s="22"/>
    </row>
    <row r="40" spans="1:15" x14ac:dyDescent="0.25">
      <c r="A40" s="8" t="s">
        <v>35</v>
      </c>
      <c r="B40" s="42">
        <f>SUM(B34:B39)</f>
        <v>796</v>
      </c>
      <c r="C40" s="22">
        <f ca="1">SUM(C34:C40)</f>
        <v>720</v>
      </c>
      <c r="D40" s="42">
        <f>SUM(D34:D39)</f>
        <v>46</v>
      </c>
      <c r="E40" s="42">
        <f>SUM(E34:E39)</f>
        <v>20</v>
      </c>
      <c r="F40" s="42">
        <f t="shared" ca="1" si="8"/>
        <v>1222</v>
      </c>
      <c r="G40" s="29">
        <f ca="1">SUM(C40:E40)</f>
        <v>426</v>
      </c>
      <c r="H40" s="26">
        <f t="shared" ca="1" si="10"/>
        <v>0.2123015873015873</v>
      </c>
      <c r="I40" s="15">
        <f t="shared" ca="1" si="10"/>
        <v>6.2203389830508478</v>
      </c>
      <c r="J40" s="22"/>
      <c r="K40" s="22"/>
      <c r="L40" s="22"/>
      <c r="M40" s="22"/>
      <c r="N40" s="22"/>
      <c r="O40" s="22"/>
    </row>
    <row r="41" spans="1:15" x14ac:dyDescent="0.25">
      <c r="A41" s="8" t="s">
        <v>2</v>
      </c>
      <c r="B41" s="44">
        <f>SUM(B40-B51)/B51</f>
        <v>-0.16122233930453109</v>
      </c>
      <c r="C41" s="44">
        <v>0.09</v>
      </c>
      <c r="D41" s="44">
        <f>SUM(D40-D51)/D51</f>
        <v>0</v>
      </c>
      <c r="E41" s="44">
        <f>SUM(E40-E51)/E51</f>
        <v>0.53846153846153844</v>
      </c>
      <c r="F41" s="44">
        <f ca="1">SUM(F40-F51)/F51</f>
        <v>0.2123015873015873</v>
      </c>
      <c r="G41" s="31"/>
      <c r="H41" s="22"/>
      <c r="I41" s="22"/>
      <c r="J41" s="22"/>
      <c r="K41" s="22"/>
      <c r="L41" s="22"/>
      <c r="M41" s="22"/>
      <c r="N41" s="22"/>
      <c r="O41" s="22"/>
    </row>
    <row r="42" spans="1:15" x14ac:dyDescent="0.25">
      <c r="A42" s="22"/>
      <c r="B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x14ac:dyDescent="0.25">
      <c r="A43" s="177" t="s">
        <v>184</v>
      </c>
      <c r="B43" s="171"/>
      <c r="C43" s="171"/>
      <c r="D43" s="171"/>
      <c r="E43" s="171"/>
      <c r="F43" s="21"/>
      <c r="G43" s="22"/>
      <c r="H43" s="22"/>
      <c r="I43" s="22"/>
      <c r="J43" s="22"/>
      <c r="K43" s="22"/>
      <c r="L43" s="22"/>
      <c r="M43" s="22"/>
      <c r="N43" s="22"/>
      <c r="O43" s="22"/>
    </row>
    <row r="44" spans="1:15" x14ac:dyDescent="0.25">
      <c r="A44" s="19"/>
      <c r="B44" s="18" t="s">
        <v>70</v>
      </c>
      <c r="C44" s="18" t="s">
        <v>71</v>
      </c>
      <c r="D44" s="18" t="s">
        <v>46</v>
      </c>
      <c r="E44" s="18" t="s">
        <v>42</v>
      </c>
      <c r="F44" s="18" t="s">
        <v>47</v>
      </c>
      <c r="G44" s="11" t="s">
        <v>72</v>
      </c>
      <c r="H44" s="22"/>
      <c r="I44" s="22"/>
      <c r="J44" s="22"/>
      <c r="K44" s="22"/>
      <c r="L44" s="22"/>
      <c r="M44" s="22"/>
      <c r="N44" s="22"/>
      <c r="O44" s="22"/>
    </row>
    <row r="45" spans="1:15" x14ac:dyDescent="0.25">
      <c r="A45" s="18" t="s">
        <v>73</v>
      </c>
      <c r="B45" s="23">
        <v>8</v>
      </c>
      <c r="C45" s="23">
        <v>0</v>
      </c>
      <c r="D45" s="23">
        <v>0</v>
      </c>
      <c r="E45" s="23">
        <v>0</v>
      </c>
      <c r="F45" s="42">
        <f t="shared" ref="F45:F51" si="11">SUM(B45:E45)</f>
        <v>8</v>
      </c>
      <c r="G45" s="29">
        <f t="shared" ref="G45:G50" si="12">SUM(C45:E45)</f>
        <v>0</v>
      </c>
      <c r="H45" s="22"/>
      <c r="I45" s="22"/>
      <c r="J45" s="22"/>
      <c r="K45" s="22"/>
      <c r="L45" s="22"/>
      <c r="M45" s="22"/>
      <c r="N45" s="22"/>
      <c r="O45" s="22"/>
    </row>
    <row r="46" spans="1:15" x14ac:dyDescent="0.25">
      <c r="A46" s="18" t="s">
        <v>51</v>
      </c>
      <c r="B46" s="23">
        <v>2</v>
      </c>
      <c r="C46" s="23">
        <v>0</v>
      </c>
      <c r="D46" s="23">
        <v>0</v>
      </c>
      <c r="E46" s="23">
        <v>0</v>
      </c>
      <c r="F46" s="42">
        <f t="shared" si="11"/>
        <v>2</v>
      </c>
      <c r="G46" s="29">
        <f t="shared" si="12"/>
        <v>0</v>
      </c>
      <c r="H46" s="22"/>
      <c r="I46" s="22"/>
      <c r="J46" s="22"/>
      <c r="K46" s="22"/>
      <c r="L46" s="22"/>
      <c r="M46" s="22"/>
      <c r="N46" s="22"/>
      <c r="O46" s="22"/>
    </row>
    <row r="47" spans="1:15" x14ac:dyDescent="0.25">
      <c r="A47" s="18" t="s">
        <v>53</v>
      </c>
      <c r="B47" s="23">
        <v>10</v>
      </c>
      <c r="C47" s="23">
        <v>1</v>
      </c>
      <c r="D47" s="23">
        <v>11</v>
      </c>
      <c r="E47" s="23">
        <v>1</v>
      </c>
      <c r="F47" s="42">
        <f t="shared" si="11"/>
        <v>23</v>
      </c>
      <c r="G47" s="29">
        <f t="shared" si="12"/>
        <v>13</v>
      </c>
      <c r="H47" s="22"/>
      <c r="I47" s="22"/>
      <c r="J47" s="22"/>
      <c r="K47" s="22"/>
      <c r="L47" s="22"/>
      <c r="M47" s="22"/>
      <c r="N47" s="22"/>
      <c r="O47" s="22"/>
    </row>
    <row r="48" spans="1:15" x14ac:dyDescent="0.25">
      <c r="A48" s="18" t="s">
        <v>54</v>
      </c>
      <c r="B48" s="23">
        <v>0</v>
      </c>
      <c r="C48" s="23">
        <v>0</v>
      </c>
      <c r="D48" s="23">
        <v>0</v>
      </c>
      <c r="E48" s="23">
        <v>0</v>
      </c>
      <c r="F48" s="42">
        <f t="shared" si="11"/>
        <v>0</v>
      </c>
      <c r="G48" s="29">
        <f t="shared" si="12"/>
        <v>0</v>
      </c>
      <c r="H48" s="22"/>
      <c r="I48" s="22"/>
      <c r="J48" s="22"/>
      <c r="K48" s="22"/>
      <c r="L48" s="22"/>
      <c r="M48" s="22"/>
      <c r="N48" s="22"/>
      <c r="O48" s="22"/>
    </row>
    <row r="49" spans="1:15" x14ac:dyDescent="0.25">
      <c r="A49" s="18" t="s">
        <v>57</v>
      </c>
      <c r="B49" s="23">
        <v>2</v>
      </c>
      <c r="C49" s="23">
        <v>6</v>
      </c>
      <c r="D49" s="23">
        <v>0</v>
      </c>
      <c r="E49" s="23">
        <v>0</v>
      </c>
      <c r="F49" s="42">
        <f t="shared" si="11"/>
        <v>8</v>
      </c>
      <c r="G49" s="29">
        <f t="shared" si="12"/>
        <v>6</v>
      </c>
      <c r="H49" s="22"/>
      <c r="I49" s="22"/>
      <c r="J49" s="22"/>
      <c r="K49" s="22"/>
      <c r="L49" s="22"/>
      <c r="M49" s="22"/>
      <c r="N49" s="22"/>
      <c r="O49" s="22"/>
    </row>
    <row r="50" spans="1:15" x14ac:dyDescent="0.25">
      <c r="A50" s="18" t="s">
        <v>58</v>
      </c>
      <c r="B50" s="23">
        <v>927</v>
      </c>
      <c r="C50" s="30">
        <v>652</v>
      </c>
      <c r="D50" s="23">
        <v>35</v>
      </c>
      <c r="E50" s="23">
        <v>12</v>
      </c>
      <c r="F50" s="42">
        <f t="shared" si="11"/>
        <v>1626</v>
      </c>
      <c r="G50" s="29">
        <f t="shared" si="12"/>
        <v>699</v>
      </c>
      <c r="H50" s="22"/>
      <c r="I50" s="22"/>
      <c r="J50" s="22"/>
      <c r="K50" s="22"/>
      <c r="L50" s="22"/>
      <c r="M50" s="22"/>
      <c r="N50" s="22"/>
      <c r="O50" s="22"/>
    </row>
    <row r="51" spans="1:15" x14ac:dyDescent="0.25">
      <c r="A51" s="18" t="s">
        <v>35</v>
      </c>
      <c r="B51" s="42">
        <f>SUM(B45:B50)</f>
        <v>949</v>
      </c>
      <c r="C51" s="23">
        <f ca="1">SUM(C45:C51)</f>
        <v>659</v>
      </c>
      <c r="D51" s="42">
        <f>SUM(D45:D50)</f>
        <v>46</v>
      </c>
      <c r="E51" s="42">
        <f>SUM(E45:E50)</f>
        <v>13</v>
      </c>
      <c r="F51" s="42">
        <f t="shared" ca="1" si="11"/>
        <v>1008</v>
      </c>
      <c r="G51" s="29">
        <f ca="1">SUM(C51:E51)</f>
        <v>59</v>
      </c>
      <c r="H51" s="22"/>
      <c r="I51" s="22"/>
      <c r="J51" s="22"/>
      <c r="K51" s="22"/>
      <c r="L51" s="22"/>
      <c r="M51" s="22"/>
      <c r="N51" s="22"/>
      <c r="O51" s="22"/>
    </row>
    <row r="52" spans="1:15" x14ac:dyDescent="0.25">
      <c r="A52" s="22"/>
      <c r="B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</sheetData>
  <mergeCells count="2">
    <mergeCell ref="A32:E32"/>
    <mergeCell ref="A43:E4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B4" sqref="B4:N12"/>
    </sheetView>
  </sheetViews>
  <sheetFormatPr defaultRowHeight="15" x14ac:dyDescent="0.25"/>
  <cols>
    <col min="1" max="1" width="34.5703125" customWidth="1"/>
    <col min="2" max="2" width="13.140625" customWidth="1"/>
    <col min="3" max="4" width="9.85546875" bestFit="1" customWidth="1"/>
    <col min="5" max="14" width="9.28515625" bestFit="1" customWidth="1"/>
  </cols>
  <sheetData>
    <row r="1" spans="1:14" x14ac:dyDescent="0.25">
      <c r="A1" s="178" t="s">
        <v>175</v>
      </c>
      <c r="B1" s="178"/>
      <c r="C1" s="178"/>
      <c r="D1" s="178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172" t="s">
        <v>76</v>
      </c>
      <c r="B2" s="179"/>
      <c r="C2" s="179"/>
      <c r="D2" s="179"/>
      <c r="E2" s="179"/>
      <c r="F2" s="180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48"/>
      <c r="B3" s="48" t="s">
        <v>77</v>
      </c>
      <c r="C3" s="48" t="s">
        <v>78</v>
      </c>
      <c r="D3" s="48" t="s">
        <v>79</v>
      </c>
      <c r="E3" s="48" t="s">
        <v>80</v>
      </c>
      <c r="F3" s="48" t="s">
        <v>81</v>
      </c>
      <c r="G3" s="48" t="s">
        <v>82</v>
      </c>
      <c r="H3" s="48" t="s">
        <v>83</v>
      </c>
      <c r="I3" s="48" t="s">
        <v>84</v>
      </c>
      <c r="J3" s="48" t="s">
        <v>85</v>
      </c>
      <c r="K3" s="48" t="s">
        <v>86</v>
      </c>
      <c r="L3" s="48" t="s">
        <v>87</v>
      </c>
      <c r="M3" s="48" t="s">
        <v>88</v>
      </c>
      <c r="N3" s="56" t="s">
        <v>47</v>
      </c>
    </row>
    <row r="4" spans="1:14" x14ac:dyDescent="0.25">
      <c r="A4" s="23" t="s">
        <v>89</v>
      </c>
      <c r="B4" s="2">
        <v>96</v>
      </c>
      <c r="C4" s="2">
        <v>170</v>
      </c>
      <c r="D4" s="2">
        <v>428</v>
      </c>
      <c r="E4" s="2">
        <v>378</v>
      </c>
      <c r="F4" s="2">
        <v>242</v>
      </c>
      <c r="G4" s="2">
        <v>81</v>
      </c>
      <c r="H4" s="2">
        <v>167</v>
      </c>
      <c r="I4" s="2">
        <v>203</v>
      </c>
      <c r="J4" s="2">
        <v>235</v>
      </c>
      <c r="K4" s="2">
        <v>225</v>
      </c>
      <c r="L4" s="2">
        <v>90</v>
      </c>
      <c r="M4" s="2">
        <v>59</v>
      </c>
      <c r="N4" s="150">
        <f t="shared" ref="N4:N10" si="0">SUM(B4:M4)</f>
        <v>2374</v>
      </c>
    </row>
    <row r="5" spans="1:14" x14ac:dyDescent="0.25">
      <c r="A5" s="23" t="s">
        <v>90</v>
      </c>
      <c r="B5" s="2">
        <v>2</v>
      </c>
      <c r="C5" s="2">
        <v>2</v>
      </c>
      <c r="D5" s="2">
        <v>11</v>
      </c>
      <c r="E5" s="2">
        <v>4</v>
      </c>
      <c r="F5" s="2">
        <v>10</v>
      </c>
      <c r="G5" s="2">
        <v>2</v>
      </c>
      <c r="H5" s="2">
        <v>2</v>
      </c>
      <c r="I5" s="2">
        <v>3</v>
      </c>
      <c r="J5" s="2">
        <v>4</v>
      </c>
      <c r="K5" s="2">
        <v>1</v>
      </c>
      <c r="L5" s="2">
        <v>3</v>
      </c>
      <c r="M5" s="2">
        <v>1</v>
      </c>
      <c r="N5" s="150">
        <f t="shared" si="0"/>
        <v>45</v>
      </c>
    </row>
    <row r="6" spans="1:14" x14ac:dyDescent="0.25">
      <c r="A6" s="23" t="s">
        <v>91</v>
      </c>
      <c r="B6" s="2">
        <v>94</v>
      </c>
      <c r="C6" s="2">
        <v>168</v>
      </c>
      <c r="D6" s="2">
        <v>417</v>
      </c>
      <c r="E6" s="2">
        <v>374</v>
      </c>
      <c r="F6" s="2">
        <v>232</v>
      </c>
      <c r="G6" s="2">
        <v>79</v>
      </c>
      <c r="H6" s="2">
        <v>165</v>
      </c>
      <c r="I6" s="2">
        <v>200</v>
      </c>
      <c r="J6" s="2">
        <v>231</v>
      </c>
      <c r="K6" s="2">
        <v>224</v>
      </c>
      <c r="L6" s="2">
        <v>87</v>
      </c>
      <c r="M6" s="2">
        <v>58</v>
      </c>
      <c r="N6" s="150">
        <f t="shared" si="0"/>
        <v>2329</v>
      </c>
    </row>
    <row r="7" spans="1:14" x14ac:dyDescent="0.25">
      <c r="A7" s="23" t="s">
        <v>92</v>
      </c>
      <c r="B7" s="2">
        <v>61</v>
      </c>
      <c r="C7" s="2">
        <v>83</v>
      </c>
      <c r="D7" s="2">
        <v>231</v>
      </c>
      <c r="E7" s="2">
        <v>239</v>
      </c>
      <c r="F7" s="2">
        <v>143</v>
      </c>
      <c r="G7" s="2">
        <v>54</v>
      </c>
      <c r="H7" s="2">
        <v>98</v>
      </c>
      <c r="I7" s="2">
        <v>118</v>
      </c>
      <c r="J7" s="2">
        <v>132</v>
      </c>
      <c r="K7" s="2">
        <v>137</v>
      </c>
      <c r="L7" s="2">
        <v>49</v>
      </c>
      <c r="M7" s="2">
        <v>50</v>
      </c>
      <c r="N7" s="150">
        <f t="shared" si="0"/>
        <v>1395</v>
      </c>
    </row>
    <row r="8" spans="1:14" x14ac:dyDescent="0.25">
      <c r="A8" s="23" t="s">
        <v>93</v>
      </c>
      <c r="B8" s="2">
        <v>37</v>
      </c>
      <c r="C8" s="2">
        <v>46</v>
      </c>
      <c r="D8" s="2">
        <v>128</v>
      </c>
      <c r="E8" s="2">
        <v>134</v>
      </c>
      <c r="F8" s="2">
        <v>82</v>
      </c>
      <c r="G8" s="2">
        <v>39</v>
      </c>
      <c r="H8" s="2">
        <v>35</v>
      </c>
      <c r="I8" s="2">
        <v>67</v>
      </c>
      <c r="J8" s="2">
        <v>84</v>
      </c>
      <c r="K8" s="2">
        <v>96</v>
      </c>
      <c r="L8" s="2">
        <v>23</v>
      </c>
      <c r="M8" s="2">
        <v>16</v>
      </c>
      <c r="N8" s="150">
        <f t="shared" si="0"/>
        <v>787</v>
      </c>
    </row>
    <row r="9" spans="1:14" x14ac:dyDescent="0.25">
      <c r="A9" s="23" t="s">
        <v>94</v>
      </c>
      <c r="B9" s="2">
        <v>98</v>
      </c>
      <c r="C9" s="2">
        <v>129</v>
      </c>
      <c r="D9" s="2">
        <v>359</v>
      </c>
      <c r="E9" s="2">
        <v>373</v>
      </c>
      <c r="F9" s="2">
        <v>225</v>
      </c>
      <c r="G9" s="2">
        <v>93</v>
      </c>
      <c r="H9" s="2">
        <v>133</v>
      </c>
      <c r="I9" s="2">
        <v>185</v>
      </c>
      <c r="J9" s="2">
        <v>216</v>
      </c>
      <c r="K9" s="2">
        <v>233</v>
      </c>
      <c r="L9" s="2">
        <v>72</v>
      </c>
      <c r="M9" s="2">
        <v>66</v>
      </c>
      <c r="N9" s="150">
        <f t="shared" si="0"/>
        <v>2182</v>
      </c>
    </row>
    <row r="10" spans="1:14" x14ac:dyDescent="0.25">
      <c r="A10" s="23" t="s">
        <v>95</v>
      </c>
      <c r="B10" s="2">
        <v>10</v>
      </c>
      <c r="C10" s="2">
        <v>11</v>
      </c>
      <c r="D10" s="2">
        <v>32</v>
      </c>
      <c r="E10" s="2">
        <v>26</v>
      </c>
      <c r="F10" s="2">
        <v>10</v>
      </c>
      <c r="G10" s="2">
        <v>12</v>
      </c>
      <c r="H10" s="2">
        <v>11</v>
      </c>
      <c r="I10" s="2">
        <v>20</v>
      </c>
      <c r="J10" s="2">
        <v>10</v>
      </c>
      <c r="K10" s="2">
        <v>18</v>
      </c>
      <c r="L10" s="2">
        <v>7</v>
      </c>
      <c r="M10" s="2">
        <v>10</v>
      </c>
      <c r="N10" s="150">
        <f t="shared" si="0"/>
        <v>177</v>
      </c>
    </row>
    <row r="11" spans="1:14" x14ac:dyDescent="0.25">
      <c r="A11" s="51" t="s">
        <v>96</v>
      </c>
      <c r="B11" s="151">
        <f t="shared" ref="B11:M11" si="1">SUM(B9/(B9+B10))*100</f>
        <v>90.740740740740748</v>
      </c>
      <c r="C11" s="152">
        <f t="shared" si="1"/>
        <v>92.142857142857139</v>
      </c>
      <c r="D11" s="152">
        <f t="shared" si="1"/>
        <v>91.815856777493607</v>
      </c>
      <c r="E11" s="152">
        <f t="shared" si="1"/>
        <v>93.483709273182953</v>
      </c>
      <c r="F11" s="152">
        <f t="shared" si="1"/>
        <v>95.744680851063833</v>
      </c>
      <c r="G11" s="152">
        <f t="shared" si="1"/>
        <v>88.571428571428569</v>
      </c>
      <c r="H11" s="152">
        <f t="shared" si="1"/>
        <v>92.361111111111114</v>
      </c>
      <c r="I11" s="152">
        <f t="shared" si="1"/>
        <v>90.243902439024396</v>
      </c>
      <c r="J11" s="152">
        <f t="shared" si="1"/>
        <v>95.575221238938056</v>
      </c>
      <c r="K11" s="152">
        <f t="shared" si="1"/>
        <v>92.828685258964143</v>
      </c>
      <c r="L11" s="152">
        <f t="shared" si="1"/>
        <v>91.139240506329116</v>
      </c>
      <c r="M11" s="152">
        <f t="shared" si="1"/>
        <v>86.842105263157904</v>
      </c>
      <c r="N11" s="153">
        <f>SUM(N9/(N9+N10))*100</f>
        <v>92.496820686731667</v>
      </c>
    </row>
    <row r="12" spans="1:14" x14ac:dyDescent="0.25">
      <c r="A12" s="51" t="s">
        <v>97</v>
      </c>
      <c r="B12" s="152">
        <f t="shared" ref="B12:N12" si="2">SUM(B10/(B9+B10))*100</f>
        <v>9.2592592592592595</v>
      </c>
      <c r="C12" s="152">
        <f t="shared" si="2"/>
        <v>7.8571428571428568</v>
      </c>
      <c r="D12" s="152">
        <f t="shared" si="2"/>
        <v>8.1841432225063944</v>
      </c>
      <c r="E12" s="152">
        <f t="shared" si="2"/>
        <v>6.5162907268170418</v>
      </c>
      <c r="F12" s="152">
        <f t="shared" si="2"/>
        <v>4.2553191489361701</v>
      </c>
      <c r="G12" s="152">
        <f t="shared" si="2"/>
        <v>11.428571428571429</v>
      </c>
      <c r="H12" s="152">
        <f t="shared" si="2"/>
        <v>7.6388888888888893</v>
      </c>
      <c r="I12" s="152">
        <f t="shared" si="2"/>
        <v>9.7560975609756095</v>
      </c>
      <c r="J12" s="152">
        <f t="shared" si="2"/>
        <v>4.4247787610619467</v>
      </c>
      <c r="K12" s="152">
        <f t="shared" si="2"/>
        <v>7.1713147410358573</v>
      </c>
      <c r="L12" s="152">
        <f t="shared" si="2"/>
        <v>8.8607594936708853</v>
      </c>
      <c r="M12" s="152">
        <f t="shared" si="2"/>
        <v>13.157894736842104</v>
      </c>
      <c r="N12" s="153">
        <f t="shared" si="2"/>
        <v>7.5031793132683333</v>
      </c>
    </row>
    <row r="13" spans="1:14" x14ac:dyDescent="0.25">
      <c r="A13" s="29"/>
      <c r="B13" s="110"/>
      <c r="C13" s="110"/>
      <c r="D13" s="109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25">
      <c r="A15" s="23" t="s">
        <v>98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5">
      <c r="A16" s="48"/>
      <c r="B16" s="48" t="s">
        <v>77</v>
      </c>
      <c r="C16" s="48" t="s">
        <v>78</v>
      </c>
      <c r="D16" s="48" t="s">
        <v>79</v>
      </c>
      <c r="E16" s="48" t="s">
        <v>80</v>
      </c>
      <c r="F16" s="48" t="s">
        <v>81</v>
      </c>
      <c r="G16" s="48" t="s">
        <v>82</v>
      </c>
      <c r="H16" s="48" t="s">
        <v>83</v>
      </c>
      <c r="I16" s="48" t="s">
        <v>84</v>
      </c>
      <c r="J16" s="48" t="s">
        <v>85</v>
      </c>
      <c r="K16" s="48" t="s">
        <v>86</v>
      </c>
      <c r="L16" s="48" t="s">
        <v>87</v>
      </c>
      <c r="M16" s="48" t="s">
        <v>88</v>
      </c>
      <c r="N16" s="56" t="s">
        <v>47</v>
      </c>
    </row>
    <row r="17" spans="1:14" x14ac:dyDescent="0.25">
      <c r="A17" s="23" t="s">
        <v>47</v>
      </c>
      <c r="B17" s="2">
        <v>121</v>
      </c>
      <c r="C17" s="2">
        <v>182</v>
      </c>
      <c r="D17" s="2">
        <v>469</v>
      </c>
      <c r="E17" s="2">
        <v>447</v>
      </c>
      <c r="F17" s="2">
        <v>286</v>
      </c>
      <c r="G17" s="2">
        <v>122</v>
      </c>
      <c r="H17" s="2">
        <v>187</v>
      </c>
      <c r="I17" s="2">
        <v>245</v>
      </c>
      <c r="J17" s="2">
        <v>272</v>
      </c>
      <c r="K17" s="2">
        <v>265</v>
      </c>
      <c r="L17" s="2">
        <v>106</v>
      </c>
      <c r="M17" s="2">
        <v>87</v>
      </c>
      <c r="N17" s="150">
        <f>SUM(B17:M17)</f>
        <v>2789</v>
      </c>
    </row>
    <row r="18" spans="1:14" x14ac:dyDescent="0.25">
      <c r="A18" s="23" t="s">
        <v>99</v>
      </c>
      <c r="B18" s="2">
        <v>42</v>
      </c>
      <c r="C18" s="2">
        <v>66</v>
      </c>
      <c r="D18" s="2">
        <v>171</v>
      </c>
      <c r="E18" s="2">
        <v>151</v>
      </c>
      <c r="F18" s="2">
        <v>109</v>
      </c>
      <c r="G18" s="2">
        <v>44</v>
      </c>
      <c r="H18" s="2">
        <v>49</v>
      </c>
      <c r="I18" s="2">
        <v>85</v>
      </c>
      <c r="J18" s="2">
        <v>105</v>
      </c>
      <c r="K18" s="2">
        <v>113</v>
      </c>
      <c r="L18" s="2">
        <v>32</v>
      </c>
      <c r="M18" s="2">
        <v>24</v>
      </c>
      <c r="N18" s="150">
        <f>SUM(B18:M18)</f>
        <v>991</v>
      </c>
    </row>
    <row r="19" spans="1:14" x14ac:dyDescent="0.25">
      <c r="A19" s="23" t="s">
        <v>100</v>
      </c>
      <c r="B19" s="2">
        <v>79</v>
      </c>
      <c r="C19" s="2">
        <v>116</v>
      </c>
      <c r="D19" s="2">
        <v>298</v>
      </c>
      <c r="E19" s="2">
        <v>296</v>
      </c>
      <c r="F19" s="2">
        <v>177</v>
      </c>
      <c r="G19" s="2">
        <v>78</v>
      </c>
      <c r="H19" s="2">
        <v>138</v>
      </c>
      <c r="I19" s="2">
        <v>160</v>
      </c>
      <c r="J19" s="2">
        <v>167</v>
      </c>
      <c r="K19" s="2">
        <v>152</v>
      </c>
      <c r="L19" s="2">
        <v>74</v>
      </c>
      <c r="M19" s="2">
        <v>63</v>
      </c>
      <c r="N19" s="150">
        <f>SUM(B19:M19)</f>
        <v>1798</v>
      </c>
    </row>
    <row r="20" spans="1:14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x14ac:dyDescent="0.25">
      <c r="A22" s="170" t="s">
        <v>101</v>
      </c>
      <c r="B22" s="171"/>
      <c r="C22" s="171"/>
      <c r="D22" s="171"/>
      <c r="E22" s="171"/>
      <c r="F22" s="171"/>
      <c r="G22" s="22"/>
      <c r="H22" s="22"/>
      <c r="I22" s="22"/>
      <c r="J22" s="22"/>
      <c r="K22" s="22"/>
      <c r="L22" s="22"/>
      <c r="M22" s="22"/>
      <c r="N22" s="22"/>
    </row>
    <row r="23" spans="1:14" x14ac:dyDescent="0.25">
      <c r="A23" s="8"/>
      <c r="B23" s="8" t="s">
        <v>77</v>
      </c>
      <c r="C23" s="46" t="s">
        <v>78</v>
      </c>
      <c r="D23" s="8" t="s">
        <v>79</v>
      </c>
      <c r="E23" s="8" t="s">
        <v>80</v>
      </c>
      <c r="F23" s="8" t="s">
        <v>81</v>
      </c>
      <c r="G23" s="8" t="s">
        <v>82</v>
      </c>
      <c r="H23" s="8" t="s">
        <v>83</v>
      </c>
      <c r="I23" s="8" t="s">
        <v>84</v>
      </c>
      <c r="J23" s="8" t="s">
        <v>85</v>
      </c>
      <c r="K23" s="8" t="s">
        <v>86</v>
      </c>
      <c r="L23" s="8" t="s">
        <v>87</v>
      </c>
      <c r="M23" s="8" t="s">
        <v>88</v>
      </c>
      <c r="N23" s="47" t="s">
        <v>35</v>
      </c>
    </row>
    <row r="24" spans="1:14" x14ac:dyDescent="0.25">
      <c r="A24" s="8" t="s">
        <v>102</v>
      </c>
      <c r="B24" s="23">
        <v>202</v>
      </c>
      <c r="C24" s="48">
        <v>215</v>
      </c>
      <c r="D24" s="23">
        <v>259</v>
      </c>
      <c r="E24" s="23">
        <v>252</v>
      </c>
      <c r="F24" s="23">
        <v>218</v>
      </c>
      <c r="G24" s="23">
        <v>143</v>
      </c>
      <c r="H24" s="23">
        <v>244</v>
      </c>
      <c r="I24" s="23">
        <v>249</v>
      </c>
      <c r="J24" s="23">
        <v>242</v>
      </c>
      <c r="K24" s="23">
        <v>241</v>
      </c>
      <c r="L24" s="23">
        <v>187</v>
      </c>
      <c r="M24" s="23">
        <v>233</v>
      </c>
      <c r="N24" s="49">
        <f t="shared" ref="N24:N30" si="3">SUM(B24:M24)</f>
        <v>2685</v>
      </c>
    </row>
    <row r="25" spans="1:14" x14ac:dyDescent="0.25">
      <c r="A25" s="8" t="s">
        <v>90</v>
      </c>
      <c r="B25" s="23">
        <v>4</v>
      </c>
      <c r="C25" s="48">
        <v>0</v>
      </c>
      <c r="D25" s="23">
        <v>2</v>
      </c>
      <c r="E25" s="23">
        <v>0</v>
      </c>
      <c r="F25" s="23">
        <v>4</v>
      </c>
      <c r="G25" s="23">
        <v>2</v>
      </c>
      <c r="H25" s="23">
        <v>3</v>
      </c>
      <c r="I25" s="23">
        <v>3</v>
      </c>
      <c r="J25" s="23">
        <v>1</v>
      </c>
      <c r="K25" s="23">
        <v>2</v>
      </c>
      <c r="L25" s="23">
        <v>1</v>
      </c>
      <c r="M25" s="23">
        <v>2</v>
      </c>
      <c r="N25" s="49">
        <f t="shared" si="3"/>
        <v>24</v>
      </c>
    </row>
    <row r="26" spans="1:14" x14ac:dyDescent="0.25">
      <c r="A26" s="8" t="s">
        <v>91</v>
      </c>
      <c r="B26" s="23">
        <v>198</v>
      </c>
      <c r="C26" s="48">
        <v>215</v>
      </c>
      <c r="D26" s="23">
        <v>257</v>
      </c>
      <c r="E26" s="23">
        <v>252</v>
      </c>
      <c r="F26" s="23">
        <v>214</v>
      </c>
      <c r="G26" s="23">
        <v>141</v>
      </c>
      <c r="H26" s="23">
        <v>241</v>
      </c>
      <c r="I26" s="23">
        <v>246</v>
      </c>
      <c r="J26" s="23">
        <v>241</v>
      </c>
      <c r="K26" s="23">
        <v>239</v>
      </c>
      <c r="L26" s="23">
        <v>186</v>
      </c>
      <c r="M26" s="23">
        <v>231</v>
      </c>
      <c r="N26" s="49">
        <f t="shared" si="3"/>
        <v>2661</v>
      </c>
    </row>
    <row r="27" spans="1:14" x14ac:dyDescent="0.25">
      <c r="A27" s="8" t="s">
        <v>92</v>
      </c>
      <c r="B27" s="23">
        <v>104</v>
      </c>
      <c r="C27" s="48">
        <v>110</v>
      </c>
      <c r="D27" s="23">
        <v>137</v>
      </c>
      <c r="E27" s="23">
        <v>112</v>
      </c>
      <c r="F27" s="23">
        <v>88</v>
      </c>
      <c r="G27" s="23">
        <v>33</v>
      </c>
      <c r="H27" s="23">
        <v>107</v>
      </c>
      <c r="I27" s="23">
        <v>109</v>
      </c>
      <c r="J27" s="23">
        <v>92</v>
      </c>
      <c r="K27" s="23">
        <v>105</v>
      </c>
      <c r="L27" s="23">
        <v>88</v>
      </c>
      <c r="M27" s="23">
        <v>102</v>
      </c>
      <c r="N27" s="49">
        <f t="shared" si="3"/>
        <v>1187</v>
      </c>
    </row>
    <row r="28" spans="1:14" x14ac:dyDescent="0.25">
      <c r="A28" s="8" t="s">
        <v>93</v>
      </c>
      <c r="B28" s="23">
        <v>19</v>
      </c>
      <c r="C28" s="48">
        <v>15</v>
      </c>
      <c r="D28" s="23">
        <v>31</v>
      </c>
      <c r="E28" s="23">
        <v>46</v>
      </c>
      <c r="F28" s="23">
        <v>30</v>
      </c>
      <c r="G28" s="23">
        <v>6</v>
      </c>
      <c r="H28" s="23">
        <v>30</v>
      </c>
      <c r="I28" s="23">
        <v>23</v>
      </c>
      <c r="J28" s="23">
        <v>17</v>
      </c>
      <c r="K28" s="23">
        <v>29</v>
      </c>
      <c r="L28" s="23">
        <v>18</v>
      </c>
      <c r="M28" s="23">
        <v>20</v>
      </c>
      <c r="N28" s="49">
        <f t="shared" si="3"/>
        <v>284</v>
      </c>
    </row>
    <row r="29" spans="1:14" x14ac:dyDescent="0.25">
      <c r="A29" s="11" t="s">
        <v>94</v>
      </c>
      <c r="B29" s="29">
        <v>123</v>
      </c>
      <c r="C29" s="50">
        <v>125</v>
      </c>
      <c r="D29" s="29">
        <v>158</v>
      </c>
      <c r="E29" s="29">
        <v>158</v>
      </c>
      <c r="F29" s="12">
        <v>118</v>
      </c>
      <c r="G29" s="29">
        <v>39</v>
      </c>
      <c r="H29" s="29">
        <v>137</v>
      </c>
      <c r="I29" s="29">
        <v>132</v>
      </c>
      <c r="J29" s="29">
        <v>109</v>
      </c>
      <c r="K29" s="29">
        <v>134</v>
      </c>
      <c r="L29" s="29">
        <v>106</v>
      </c>
      <c r="M29" s="29">
        <v>122</v>
      </c>
      <c r="N29" s="49">
        <f t="shared" si="3"/>
        <v>1461</v>
      </c>
    </row>
    <row r="30" spans="1:14" x14ac:dyDescent="0.25">
      <c r="A30" s="8" t="s">
        <v>95</v>
      </c>
      <c r="B30" s="23">
        <v>83</v>
      </c>
      <c r="C30" s="48">
        <v>86</v>
      </c>
      <c r="D30" s="23">
        <v>92</v>
      </c>
      <c r="E30" s="23">
        <v>95</v>
      </c>
      <c r="F30" s="23">
        <v>103</v>
      </c>
      <c r="G30" s="23">
        <v>106</v>
      </c>
      <c r="H30" s="23">
        <v>102</v>
      </c>
      <c r="I30" s="23">
        <v>121</v>
      </c>
      <c r="J30" s="23">
        <v>127</v>
      </c>
      <c r="K30" s="23">
        <v>108</v>
      </c>
      <c r="L30" s="23">
        <v>64</v>
      </c>
      <c r="M30" s="23">
        <v>128</v>
      </c>
      <c r="N30" s="49">
        <f t="shared" si="3"/>
        <v>1215</v>
      </c>
    </row>
    <row r="31" spans="1:14" x14ac:dyDescent="0.25">
      <c r="A31" s="8" t="s">
        <v>96</v>
      </c>
      <c r="B31" s="51">
        <f t="shared" ref="B31:N31" si="4">SUM(B29/(B29+B30))*100</f>
        <v>59.708737864077662</v>
      </c>
      <c r="C31" s="51">
        <f t="shared" si="4"/>
        <v>59.241706161137444</v>
      </c>
      <c r="D31" s="51">
        <f t="shared" si="4"/>
        <v>63.2</v>
      </c>
      <c r="E31" s="51">
        <f t="shared" si="4"/>
        <v>62.450592885375485</v>
      </c>
      <c r="F31" s="51">
        <f t="shared" si="4"/>
        <v>53.393665158371043</v>
      </c>
      <c r="G31" s="51">
        <f t="shared" si="4"/>
        <v>26.896551724137929</v>
      </c>
      <c r="H31" s="51">
        <f t="shared" si="4"/>
        <v>57.322175732217573</v>
      </c>
      <c r="I31" s="51">
        <f t="shared" si="4"/>
        <v>52.173913043478258</v>
      </c>
      <c r="J31" s="51">
        <f t="shared" si="4"/>
        <v>46.186440677966104</v>
      </c>
      <c r="K31" s="51">
        <f t="shared" si="4"/>
        <v>55.371900826446286</v>
      </c>
      <c r="L31" s="51">
        <f t="shared" si="4"/>
        <v>62.352941176470587</v>
      </c>
      <c r="M31" s="51">
        <f t="shared" si="4"/>
        <v>48.8</v>
      </c>
      <c r="N31" s="52">
        <f t="shared" si="4"/>
        <v>54.596412556053806</v>
      </c>
    </row>
    <row r="32" spans="1:14" x14ac:dyDescent="0.25">
      <c r="A32" s="8" t="s">
        <v>97</v>
      </c>
      <c r="B32" s="51">
        <f t="shared" ref="B32:N32" si="5">SUM(B30/(B29+B30))*100</f>
        <v>40.291262135922331</v>
      </c>
      <c r="C32" s="51">
        <f t="shared" si="5"/>
        <v>40.758293838862556</v>
      </c>
      <c r="D32" s="51">
        <f t="shared" si="5"/>
        <v>36.799999999999997</v>
      </c>
      <c r="E32" s="51">
        <f t="shared" si="5"/>
        <v>37.549407114624508</v>
      </c>
      <c r="F32" s="51">
        <f t="shared" si="5"/>
        <v>46.606334841628957</v>
      </c>
      <c r="G32" s="51">
        <f t="shared" si="5"/>
        <v>73.103448275862064</v>
      </c>
      <c r="H32" s="51">
        <f t="shared" si="5"/>
        <v>42.677824267782427</v>
      </c>
      <c r="I32" s="51">
        <f t="shared" si="5"/>
        <v>47.826086956521742</v>
      </c>
      <c r="J32" s="51">
        <f t="shared" si="5"/>
        <v>53.813559322033896</v>
      </c>
      <c r="K32" s="51">
        <f t="shared" si="5"/>
        <v>44.628099173553721</v>
      </c>
      <c r="L32" s="51">
        <f t="shared" si="5"/>
        <v>37.647058823529413</v>
      </c>
      <c r="M32" s="51">
        <f t="shared" si="5"/>
        <v>51.2</v>
      </c>
      <c r="N32" s="52">
        <f t="shared" si="5"/>
        <v>45.403587443946186</v>
      </c>
    </row>
    <row r="33" spans="1:14" x14ac:dyDescent="0.25">
      <c r="A33" s="35"/>
      <c r="B33" s="31"/>
      <c r="C33" s="53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22"/>
      <c r="B34" s="22"/>
      <c r="C34" s="5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5">
      <c r="A35" s="181" t="s">
        <v>103</v>
      </c>
      <c r="B35" s="171"/>
      <c r="C35" s="17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5">
      <c r="A36" s="8"/>
      <c r="B36" s="46" t="s">
        <v>77</v>
      </c>
      <c r="C36" s="46" t="s">
        <v>78</v>
      </c>
      <c r="D36" s="46" t="s">
        <v>79</v>
      </c>
      <c r="E36" s="8" t="s">
        <v>80</v>
      </c>
      <c r="F36" s="8" t="s">
        <v>81</v>
      </c>
      <c r="G36" s="8" t="s">
        <v>82</v>
      </c>
      <c r="H36" s="8" t="s">
        <v>83</v>
      </c>
      <c r="I36" s="8" t="s">
        <v>84</v>
      </c>
      <c r="J36" s="8" t="s">
        <v>85</v>
      </c>
      <c r="K36" s="8" t="s">
        <v>86</v>
      </c>
      <c r="L36" s="8" t="s">
        <v>87</v>
      </c>
      <c r="M36" s="8" t="s">
        <v>88</v>
      </c>
      <c r="N36" s="47" t="s">
        <v>35</v>
      </c>
    </row>
    <row r="37" spans="1:14" x14ac:dyDescent="0.25">
      <c r="A37" s="43" t="s">
        <v>47</v>
      </c>
      <c r="B37" s="50">
        <v>124</v>
      </c>
      <c r="C37" s="50">
        <v>127</v>
      </c>
      <c r="D37" s="55">
        <v>171</v>
      </c>
      <c r="E37" s="55">
        <v>163</v>
      </c>
      <c r="F37" s="50">
        <v>118</v>
      </c>
      <c r="G37" s="50">
        <v>39</v>
      </c>
      <c r="H37" s="50">
        <v>137</v>
      </c>
      <c r="I37" s="50">
        <v>132</v>
      </c>
      <c r="J37" s="50">
        <v>114</v>
      </c>
      <c r="K37" s="50">
        <v>138</v>
      </c>
      <c r="L37" s="50">
        <v>119</v>
      </c>
      <c r="M37" s="50">
        <v>127</v>
      </c>
      <c r="N37" s="56">
        <f>SUM(B37:M37)</f>
        <v>1509</v>
      </c>
    </row>
    <row r="38" spans="1:14" x14ac:dyDescent="0.25">
      <c r="A38" s="20" t="s">
        <v>104</v>
      </c>
      <c r="B38" s="50">
        <v>20</v>
      </c>
      <c r="C38" s="50">
        <v>14</v>
      </c>
      <c r="D38" s="55">
        <v>32</v>
      </c>
      <c r="E38" s="55">
        <v>47</v>
      </c>
      <c r="F38" s="48">
        <v>30</v>
      </c>
      <c r="G38" s="48">
        <v>7</v>
      </c>
      <c r="H38" s="48">
        <v>30</v>
      </c>
      <c r="I38" s="48">
        <v>24</v>
      </c>
      <c r="J38" s="48">
        <v>21</v>
      </c>
      <c r="K38" s="48">
        <v>30</v>
      </c>
      <c r="L38" s="48">
        <v>18</v>
      </c>
      <c r="M38" s="48">
        <v>20</v>
      </c>
      <c r="N38" s="56">
        <f>SUM(B38:M38)</f>
        <v>293</v>
      </c>
    </row>
    <row r="39" spans="1:14" x14ac:dyDescent="0.25">
      <c r="A39" s="20" t="s">
        <v>105</v>
      </c>
      <c r="B39" s="48">
        <v>104</v>
      </c>
      <c r="C39" s="48">
        <v>113</v>
      </c>
      <c r="D39" s="57">
        <v>139</v>
      </c>
      <c r="E39" s="57">
        <v>116</v>
      </c>
      <c r="F39" s="48">
        <v>88</v>
      </c>
      <c r="G39" s="48">
        <v>32</v>
      </c>
      <c r="H39" s="48">
        <v>107</v>
      </c>
      <c r="I39" s="48">
        <v>108</v>
      </c>
      <c r="J39" s="48">
        <v>93</v>
      </c>
      <c r="K39" s="48">
        <v>108</v>
      </c>
      <c r="L39" s="48">
        <v>101</v>
      </c>
      <c r="M39" s="48">
        <v>107</v>
      </c>
      <c r="N39" s="56">
        <f>SUM(B39:M39)</f>
        <v>1216</v>
      </c>
    </row>
    <row r="40" spans="1:14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5">
      <c r="A42" s="170" t="s">
        <v>176</v>
      </c>
      <c r="B42" s="171"/>
      <c r="C42" s="171"/>
      <c r="D42" s="171"/>
      <c r="E42" s="111"/>
      <c r="F42" s="111"/>
      <c r="G42" s="22"/>
      <c r="H42" s="22"/>
      <c r="I42" s="22"/>
      <c r="J42" s="22"/>
      <c r="K42" s="22"/>
      <c r="L42" s="22"/>
      <c r="M42" s="22"/>
      <c r="N42" s="22"/>
    </row>
    <row r="43" spans="1:14" s="70" customFormat="1" ht="39" x14ac:dyDescent="0.25">
      <c r="A43" s="20" t="s">
        <v>106</v>
      </c>
      <c r="B43" s="20" t="s">
        <v>47</v>
      </c>
      <c r="C43" s="20" t="s">
        <v>53</v>
      </c>
      <c r="D43" s="20" t="s">
        <v>58</v>
      </c>
      <c r="E43" s="20" t="s">
        <v>107</v>
      </c>
      <c r="F43" s="20" t="s">
        <v>108</v>
      </c>
      <c r="G43" s="112"/>
      <c r="H43" s="112"/>
      <c r="I43" s="112"/>
      <c r="J43" s="112"/>
      <c r="K43" s="112"/>
      <c r="L43" s="112"/>
      <c r="M43" s="112"/>
      <c r="N43" s="112"/>
    </row>
    <row r="44" spans="1:14" ht="21.75" customHeight="1" x14ac:dyDescent="0.25">
      <c r="A44" s="113" t="s">
        <v>109</v>
      </c>
      <c r="B44" s="114">
        <v>0</v>
      </c>
      <c r="C44" s="114"/>
      <c r="D44" s="114"/>
      <c r="E44" s="114">
        <v>0</v>
      </c>
      <c r="F44" s="57"/>
      <c r="G44" s="22"/>
      <c r="H44" s="22"/>
      <c r="I44" s="22"/>
      <c r="J44" s="22"/>
      <c r="K44" s="22"/>
      <c r="L44" s="22"/>
      <c r="M44" s="22"/>
      <c r="N44" s="22"/>
    </row>
    <row r="45" spans="1:14" x14ac:dyDescent="0.25">
      <c r="A45" s="113" t="s">
        <v>110</v>
      </c>
      <c r="B45" s="149">
        <v>1344</v>
      </c>
      <c r="C45" s="149">
        <v>285</v>
      </c>
      <c r="D45" s="149">
        <v>995</v>
      </c>
      <c r="E45" s="149">
        <v>64</v>
      </c>
      <c r="F45" s="57">
        <v>42</v>
      </c>
      <c r="G45" s="22"/>
      <c r="H45" s="22"/>
      <c r="I45" s="22"/>
      <c r="J45" s="22"/>
      <c r="K45" s="22"/>
      <c r="L45" s="22"/>
      <c r="M45" s="22"/>
      <c r="N45" s="22"/>
    </row>
    <row r="46" spans="1:14" x14ac:dyDescent="0.25">
      <c r="A46" s="59" t="s">
        <v>177</v>
      </c>
      <c r="B46" s="149">
        <v>744.52</v>
      </c>
      <c r="C46" s="114"/>
      <c r="D46" s="114"/>
      <c r="E46" s="114"/>
      <c r="F46" s="57"/>
      <c r="G46" s="22"/>
      <c r="H46" s="22"/>
      <c r="I46" s="22"/>
      <c r="J46" s="22"/>
      <c r="K46" s="22"/>
      <c r="L46" s="22"/>
      <c r="M46" s="22"/>
      <c r="N46" s="22"/>
    </row>
    <row r="47" spans="1:14" x14ac:dyDescent="0.25">
      <c r="A47" s="57" t="s">
        <v>111</v>
      </c>
      <c r="B47" s="114">
        <v>0</v>
      </c>
      <c r="C47" s="114"/>
      <c r="D47" s="114"/>
      <c r="E47" s="114">
        <v>0</v>
      </c>
      <c r="F47" s="57"/>
      <c r="G47" s="22"/>
      <c r="H47" s="22"/>
      <c r="I47" s="22"/>
      <c r="J47" s="22"/>
      <c r="K47" s="22"/>
      <c r="L47" s="22"/>
      <c r="M47" s="22"/>
      <c r="N47" s="22"/>
    </row>
    <row r="48" spans="1:14" x14ac:dyDescent="0.25">
      <c r="A48" s="57" t="s">
        <v>112</v>
      </c>
      <c r="B48" s="114"/>
      <c r="C48" s="114"/>
      <c r="D48" s="114"/>
      <c r="E48" s="114">
        <v>0</v>
      </c>
      <c r="F48" s="57"/>
      <c r="G48" s="22"/>
      <c r="H48" s="22"/>
      <c r="I48" s="22"/>
      <c r="J48" s="22"/>
      <c r="K48" s="22"/>
      <c r="L48" s="22"/>
      <c r="M48" s="22"/>
      <c r="N48" s="22"/>
    </row>
    <row r="49" spans="1:14" x14ac:dyDescent="0.25">
      <c r="A49" s="59" t="s">
        <v>113</v>
      </c>
      <c r="B49" s="60"/>
      <c r="C49" s="60"/>
      <c r="D49" s="60"/>
      <c r="E49" s="61">
        <v>0</v>
      </c>
      <c r="F49" s="55"/>
      <c r="G49" s="22"/>
      <c r="H49" s="22"/>
      <c r="I49" s="22"/>
      <c r="J49" s="22"/>
      <c r="K49" s="22"/>
      <c r="L49" s="22"/>
      <c r="M49" s="22"/>
      <c r="N49" s="22"/>
    </row>
    <row r="50" spans="1:14" x14ac:dyDescent="0.25">
      <c r="A50" s="58" t="s">
        <v>114</v>
      </c>
      <c r="B50" s="62"/>
      <c r="C50" s="62"/>
      <c r="D50" s="62"/>
      <c r="E50" s="62"/>
      <c r="F50" s="63"/>
      <c r="G50" s="22"/>
      <c r="H50" s="22"/>
      <c r="I50" s="22"/>
      <c r="J50" s="22"/>
      <c r="K50" s="22"/>
      <c r="L50" s="22"/>
      <c r="M50" s="22"/>
      <c r="N50" s="22"/>
    </row>
    <row r="51" spans="1:14" x14ac:dyDescent="0.25">
      <c r="A51" s="57"/>
      <c r="B51" s="114"/>
      <c r="C51" s="115"/>
      <c r="D51" s="115"/>
      <c r="E51" s="114"/>
      <c r="F51" s="57"/>
      <c r="G51" s="22"/>
      <c r="H51" s="22"/>
      <c r="I51" s="22"/>
      <c r="J51" s="22"/>
      <c r="K51" s="22"/>
      <c r="L51" s="22"/>
      <c r="M51" s="22"/>
      <c r="N51" s="22"/>
    </row>
    <row r="52" spans="1:14" x14ac:dyDescent="0.25">
      <c r="A52" s="113" t="s">
        <v>115</v>
      </c>
      <c r="B52" s="116">
        <v>6.25</v>
      </c>
      <c r="C52" s="115"/>
      <c r="D52" s="115"/>
      <c r="E52" s="114">
        <v>0</v>
      </c>
      <c r="F52" s="57"/>
      <c r="G52" s="22"/>
      <c r="H52" s="22"/>
      <c r="I52" s="22"/>
      <c r="J52" s="22"/>
      <c r="K52" s="22"/>
      <c r="L52" s="22"/>
      <c r="M52" s="22"/>
      <c r="N52" s="22"/>
    </row>
    <row r="53" spans="1:14" x14ac:dyDescent="0.25">
      <c r="A53" s="113" t="s">
        <v>116</v>
      </c>
      <c r="B53" s="117">
        <v>3245.2</v>
      </c>
      <c r="C53" s="118"/>
      <c r="D53" s="118"/>
      <c r="E53" s="116"/>
      <c r="F53" s="57"/>
      <c r="G53" s="22"/>
      <c r="H53" s="22"/>
      <c r="I53" s="22"/>
      <c r="J53" s="22"/>
      <c r="K53" s="22"/>
      <c r="L53" s="22"/>
      <c r="M53" s="22"/>
      <c r="N53" s="22"/>
    </row>
    <row r="54" spans="1:14" ht="39.75" customHeight="1" x14ac:dyDescent="0.25">
      <c r="A54" s="119" t="s">
        <v>117</v>
      </c>
      <c r="B54" s="120">
        <v>290</v>
      </c>
      <c r="C54" s="118"/>
      <c r="D54" s="118"/>
      <c r="E54" s="116"/>
      <c r="F54" s="57"/>
      <c r="G54" s="22"/>
      <c r="H54" s="22"/>
      <c r="I54" s="22"/>
      <c r="J54" s="22"/>
      <c r="K54" s="22"/>
      <c r="L54" s="22"/>
      <c r="M54" s="22"/>
      <c r="N54" s="22"/>
    </row>
    <row r="55" spans="1:14" ht="48.75" customHeight="1" x14ac:dyDescent="0.25">
      <c r="A55" s="59" t="s">
        <v>118</v>
      </c>
      <c r="B55" s="61"/>
      <c r="C55" s="118"/>
      <c r="D55" s="118"/>
      <c r="E55" s="116"/>
      <c r="F55" s="57"/>
      <c r="G55" s="22"/>
      <c r="H55" s="22"/>
      <c r="I55" s="22"/>
      <c r="J55" s="22"/>
      <c r="K55" s="22"/>
      <c r="L55" s="22"/>
      <c r="M55" s="22"/>
      <c r="N55" s="22"/>
    </row>
    <row r="56" spans="1:14" x14ac:dyDescent="0.25">
      <c r="A56" s="64" t="s">
        <v>119</v>
      </c>
      <c r="B56" s="65">
        <f>SUM(B44:B55)</f>
        <v>5629.9699999999993</v>
      </c>
      <c r="C56" s="65">
        <f>SUM(C44:C55)</f>
        <v>285</v>
      </c>
      <c r="D56" s="65">
        <f>SUM(D44:D55)</f>
        <v>995</v>
      </c>
      <c r="E56" s="65">
        <f>SUM(E44:E55)</f>
        <v>64</v>
      </c>
      <c r="F56" s="64"/>
      <c r="G56" s="22"/>
      <c r="H56" s="22"/>
      <c r="I56" s="22"/>
      <c r="J56" s="22"/>
      <c r="K56" s="22"/>
      <c r="L56" s="22"/>
      <c r="M56" s="22"/>
      <c r="N56" s="22"/>
    </row>
    <row r="57" spans="1:14" x14ac:dyDescent="0.25">
      <c r="A57" s="66"/>
      <c r="B57" s="67"/>
      <c r="C57" s="67"/>
      <c r="D57" s="67"/>
      <c r="E57" s="67"/>
      <c r="F57" s="68"/>
      <c r="G57" s="22"/>
      <c r="H57" s="22"/>
      <c r="I57" s="22"/>
      <c r="J57" s="22"/>
      <c r="K57" s="22"/>
      <c r="L57" s="22"/>
      <c r="M57" s="22"/>
      <c r="N57" s="22"/>
    </row>
    <row r="58" spans="1:14" x14ac:dyDescent="0.25">
      <c r="A58" s="121"/>
      <c r="B58" s="111"/>
      <c r="C58" s="111"/>
      <c r="D58" s="111"/>
      <c r="E58" s="111"/>
      <c r="F58" s="111"/>
      <c r="G58" s="22"/>
      <c r="H58" s="22"/>
      <c r="I58" s="22"/>
      <c r="J58" s="22"/>
      <c r="K58" s="22"/>
      <c r="L58" s="22"/>
      <c r="M58" s="22"/>
      <c r="N58" s="22"/>
    </row>
    <row r="59" spans="1:14" x14ac:dyDescent="0.25">
      <c r="A59" s="170" t="s">
        <v>120</v>
      </c>
      <c r="B59" s="171"/>
      <c r="C59" s="111"/>
      <c r="D59" s="111"/>
      <c r="E59" s="111"/>
      <c r="F59" s="111"/>
      <c r="G59" s="22"/>
      <c r="H59" s="22"/>
      <c r="I59" s="22"/>
      <c r="J59" s="22"/>
      <c r="K59" s="22"/>
      <c r="L59" s="22"/>
      <c r="M59" s="22"/>
      <c r="N59" s="22"/>
    </row>
    <row r="60" spans="1:14" ht="26.25" x14ac:dyDescent="0.25">
      <c r="A60" s="119" t="s">
        <v>121</v>
      </c>
      <c r="B60" s="122">
        <v>128.37</v>
      </c>
      <c r="C60" s="111"/>
      <c r="D60" s="111"/>
      <c r="E60" s="111"/>
      <c r="F60" s="111"/>
      <c r="G60" s="22"/>
      <c r="H60" s="22"/>
      <c r="I60" s="22"/>
      <c r="J60" s="22"/>
      <c r="K60" s="22"/>
      <c r="L60" s="22"/>
      <c r="M60" s="22"/>
      <c r="N60" s="22"/>
    </row>
    <row r="61" spans="1:14" ht="26.25" x14ac:dyDescent="0.25">
      <c r="A61" s="119" t="s">
        <v>122</v>
      </c>
      <c r="B61" s="69">
        <v>0</v>
      </c>
      <c r="C61" s="111"/>
      <c r="D61" s="111"/>
      <c r="E61" s="111"/>
      <c r="F61" s="111"/>
      <c r="G61" s="22"/>
      <c r="H61" s="22"/>
      <c r="I61" s="22"/>
      <c r="J61" s="22"/>
      <c r="K61" s="22"/>
      <c r="L61" s="22"/>
      <c r="M61" s="22"/>
      <c r="N61" s="22"/>
    </row>
    <row r="62" spans="1:14" x14ac:dyDescent="0.25">
      <c r="A62" s="64" t="s">
        <v>123</v>
      </c>
      <c r="B62" s="65">
        <f>SUM(B60:B61)</f>
        <v>128.37</v>
      </c>
      <c r="C62" s="111"/>
      <c r="D62" s="111"/>
      <c r="E62" s="111"/>
      <c r="F62" s="111"/>
      <c r="G62" s="22"/>
      <c r="H62" s="22"/>
      <c r="I62" s="22"/>
      <c r="J62" s="22"/>
      <c r="K62" s="22"/>
      <c r="L62" s="22"/>
      <c r="M62" s="22"/>
      <c r="N62" s="22"/>
    </row>
  </sheetData>
  <mergeCells count="6">
    <mergeCell ref="A59:B59"/>
    <mergeCell ref="A1:D1"/>
    <mergeCell ref="A2:F2"/>
    <mergeCell ref="A22:F22"/>
    <mergeCell ref="A35:C35"/>
    <mergeCell ref="A42:D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O10" sqref="O10"/>
    </sheetView>
  </sheetViews>
  <sheetFormatPr defaultRowHeight="15" x14ac:dyDescent="0.25"/>
  <cols>
    <col min="15" max="15" width="11.7109375" customWidth="1"/>
  </cols>
  <sheetData>
    <row r="1" spans="1:15" x14ac:dyDescent="0.25">
      <c r="A1" s="182" t="s">
        <v>173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5" x14ac:dyDescent="0.25">
      <c r="A2" s="71"/>
      <c r="B2" s="72"/>
      <c r="C2" s="72"/>
      <c r="D2" s="72"/>
      <c r="E2" s="72"/>
      <c r="F2" s="73"/>
      <c r="G2" s="74"/>
      <c r="H2" s="74"/>
      <c r="I2" s="74"/>
      <c r="J2" s="74"/>
      <c r="K2" s="6"/>
      <c r="L2" s="6"/>
      <c r="M2" s="6"/>
      <c r="N2" s="2"/>
    </row>
    <row r="3" spans="1:15" x14ac:dyDescent="0.25">
      <c r="A3" s="75"/>
      <c r="B3" s="76">
        <v>41826</v>
      </c>
      <c r="C3" s="76">
        <v>41857</v>
      </c>
      <c r="D3" s="76">
        <v>41888</v>
      </c>
      <c r="E3" s="76">
        <v>41918</v>
      </c>
      <c r="F3" s="77">
        <v>41949</v>
      </c>
      <c r="G3" s="77">
        <v>41979</v>
      </c>
      <c r="H3" s="77">
        <v>42014</v>
      </c>
      <c r="I3" s="77">
        <v>42042</v>
      </c>
      <c r="J3" s="77">
        <v>42070</v>
      </c>
      <c r="K3" s="78">
        <v>42101</v>
      </c>
      <c r="L3" s="78">
        <v>42131</v>
      </c>
      <c r="M3" s="78">
        <v>41799</v>
      </c>
      <c r="N3" s="10" t="s">
        <v>124</v>
      </c>
      <c r="O3" t="s">
        <v>174</v>
      </c>
    </row>
    <row r="4" spans="1:15" ht="51" x14ac:dyDescent="0.25">
      <c r="A4" s="79" t="s">
        <v>125</v>
      </c>
      <c r="B4" s="6">
        <v>2</v>
      </c>
      <c r="C4" s="6">
        <v>7</v>
      </c>
      <c r="D4" s="6">
        <v>29</v>
      </c>
      <c r="E4" s="6">
        <v>1</v>
      </c>
      <c r="F4" s="6">
        <v>14</v>
      </c>
      <c r="G4" s="6">
        <v>1</v>
      </c>
      <c r="H4" s="74">
        <v>11</v>
      </c>
      <c r="I4" s="74">
        <v>8</v>
      </c>
      <c r="J4" s="74">
        <v>9</v>
      </c>
      <c r="K4" s="6">
        <v>3</v>
      </c>
      <c r="L4" s="80">
        <v>3</v>
      </c>
      <c r="M4" s="81">
        <v>0</v>
      </c>
      <c r="N4" s="10">
        <f t="shared" ref="N4:N9" si="0">SUM(B4:M4)</f>
        <v>88</v>
      </c>
      <c r="O4" t="s">
        <v>167</v>
      </c>
    </row>
    <row r="5" spans="1:15" ht="39" x14ac:dyDescent="0.25">
      <c r="A5" s="74" t="s">
        <v>126</v>
      </c>
      <c r="B5" s="6">
        <v>63</v>
      </c>
      <c r="C5" s="6">
        <v>102</v>
      </c>
      <c r="D5" s="6">
        <v>467</v>
      </c>
      <c r="E5" s="6">
        <v>19</v>
      </c>
      <c r="F5" s="6">
        <v>189</v>
      </c>
      <c r="G5" s="6">
        <v>13</v>
      </c>
      <c r="H5" s="74">
        <v>192</v>
      </c>
      <c r="I5" s="74">
        <v>125</v>
      </c>
      <c r="J5" s="74">
        <v>124</v>
      </c>
      <c r="K5" s="6">
        <v>42</v>
      </c>
      <c r="L5" s="82">
        <v>45</v>
      </c>
      <c r="M5" s="82">
        <v>0</v>
      </c>
      <c r="N5" s="10">
        <f t="shared" si="0"/>
        <v>1381</v>
      </c>
      <c r="O5" t="s">
        <v>167</v>
      </c>
    </row>
    <row r="6" spans="1:15" ht="51" x14ac:dyDescent="0.25">
      <c r="A6" s="79" t="s">
        <v>127</v>
      </c>
      <c r="B6" s="6">
        <v>1</v>
      </c>
      <c r="C6" s="6">
        <v>6</v>
      </c>
      <c r="D6" s="6">
        <v>27</v>
      </c>
      <c r="E6" s="6">
        <v>0</v>
      </c>
      <c r="F6" s="6">
        <v>14</v>
      </c>
      <c r="G6" s="6">
        <v>1</v>
      </c>
      <c r="H6" s="74">
        <v>10</v>
      </c>
      <c r="I6" s="74">
        <v>8</v>
      </c>
      <c r="J6" s="74">
        <v>9</v>
      </c>
      <c r="K6" s="6">
        <v>3</v>
      </c>
      <c r="L6" s="82">
        <v>1</v>
      </c>
      <c r="M6" s="82">
        <v>0</v>
      </c>
      <c r="N6" s="83">
        <f t="shared" si="0"/>
        <v>80</v>
      </c>
      <c r="O6" s="147">
        <v>0.91</v>
      </c>
    </row>
    <row r="7" spans="1:15" ht="51" x14ac:dyDescent="0.25">
      <c r="A7" s="79" t="s">
        <v>128</v>
      </c>
      <c r="B7" s="45">
        <v>42</v>
      </c>
      <c r="C7" s="45">
        <v>80</v>
      </c>
      <c r="D7" s="45">
        <v>454</v>
      </c>
      <c r="E7" s="45">
        <v>0</v>
      </c>
      <c r="F7" s="45">
        <v>189</v>
      </c>
      <c r="G7" s="45">
        <v>13</v>
      </c>
      <c r="H7" s="74">
        <v>175</v>
      </c>
      <c r="I7" s="74">
        <v>125</v>
      </c>
      <c r="J7" s="74">
        <v>124</v>
      </c>
      <c r="K7" s="6">
        <v>42</v>
      </c>
      <c r="L7" s="6">
        <v>19</v>
      </c>
      <c r="M7" s="6">
        <v>0</v>
      </c>
      <c r="N7" s="84">
        <f t="shared" si="0"/>
        <v>1263</v>
      </c>
      <c r="O7" s="147">
        <v>0.91</v>
      </c>
    </row>
    <row r="8" spans="1:15" ht="38.25" x14ac:dyDescent="0.25">
      <c r="A8" s="79" t="s">
        <v>129</v>
      </c>
      <c r="B8" s="6">
        <v>1</v>
      </c>
      <c r="C8" s="6">
        <v>1</v>
      </c>
      <c r="D8" s="6">
        <v>1</v>
      </c>
      <c r="E8" s="6">
        <v>1</v>
      </c>
      <c r="F8" s="6">
        <v>0</v>
      </c>
      <c r="G8" s="6">
        <v>0</v>
      </c>
      <c r="H8" s="74">
        <v>1</v>
      </c>
      <c r="I8" s="74">
        <v>0</v>
      </c>
      <c r="J8" s="74">
        <v>0</v>
      </c>
      <c r="K8" s="6">
        <v>0</v>
      </c>
      <c r="L8" s="82">
        <v>2</v>
      </c>
      <c r="M8" s="82">
        <v>0</v>
      </c>
      <c r="N8" s="84">
        <f t="shared" si="0"/>
        <v>7</v>
      </c>
      <c r="O8" s="147">
        <v>0.08</v>
      </c>
    </row>
    <row r="9" spans="1:15" ht="51" x14ac:dyDescent="0.25">
      <c r="A9" s="79" t="s">
        <v>130</v>
      </c>
      <c r="B9" s="6">
        <v>21</v>
      </c>
      <c r="C9" s="6">
        <v>22</v>
      </c>
      <c r="D9" s="6">
        <v>13</v>
      </c>
      <c r="E9" s="6">
        <v>19</v>
      </c>
      <c r="F9" s="6">
        <v>0</v>
      </c>
      <c r="G9" s="6">
        <v>0</v>
      </c>
      <c r="H9" s="74">
        <v>17</v>
      </c>
      <c r="I9" s="74">
        <v>0</v>
      </c>
      <c r="J9" s="74">
        <v>0</v>
      </c>
      <c r="K9" s="6">
        <v>0</v>
      </c>
      <c r="L9" s="82">
        <v>26</v>
      </c>
      <c r="M9" s="82">
        <v>0</v>
      </c>
      <c r="N9" s="83">
        <f t="shared" si="0"/>
        <v>118</v>
      </c>
      <c r="O9" s="148">
        <v>8.5000000000000006E-2</v>
      </c>
    </row>
    <row r="10" spans="1:15" ht="25.5" x14ac:dyDescent="0.25">
      <c r="A10" s="79" t="s">
        <v>131</v>
      </c>
      <c r="B10" s="6">
        <v>0</v>
      </c>
      <c r="C10" s="6">
        <v>0</v>
      </c>
      <c r="D10" s="6">
        <v>0</v>
      </c>
      <c r="E10" s="12">
        <v>0</v>
      </c>
      <c r="F10" s="12">
        <v>0</v>
      </c>
      <c r="G10" s="12">
        <v>0</v>
      </c>
      <c r="H10" s="74">
        <v>0</v>
      </c>
      <c r="I10" s="74">
        <v>0</v>
      </c>
      <c r="J10" s="74">
        <v>0</v>
      </c>
      <c r="K10" s="6">
        <v>0</v>
      </c>
      <c r="L10" s="82">
        <v>0</v>
      </c>
      <c r="M10" s="82">
        <v>0</v>
      </c>
      <c r="N10" s="10">
        <v>0</v>
      </c>
      <c r="O10" t="s">
        <v>167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16" workbookViewId="0">
      <selection activeCell="D23" sqref="D23"/>
    </sheetView>
  </sheetViews>
  <sheetFormatPr defaultRowHeight="15" x14ac:dyDescent="0.25"/>
  <cols>
    <col min="1" max="1" width="21.140625" customWidth="1"/>
    <col min="2" max="2" width="9.140625" customWidth="1"/>
    <col min="3" max="3" width="10.42578125" customWidth="1"/>
    <col min="4" max="4" width="13" customWidth="1"/>
    <col min="13" max="13" width="10.140625" bestFit="1" customWidth="1"/>
  </cols>
  <sheetData>
    <row r="1" spans="1:13" x14ac:dyDescent="0.25">
      <c r="A1" s="170" t="s">
        <v>178</v>
      </c>
      <c r="B1" s="171"/>
      <c r="C1" s="171"/>
      <c r="D1" s="171"/>
      <c r="E1" s="171"/>
      <c r="F1" s="171"/>
      <c r="G1" s="171"/>
      <c r="H1" s="171"/>
      <c r="I1" s="22"/>
      <c r="J1" s="22"/>
      <c r="K1" s="22"/>
      <c r="L1" s="123"/>
    </row>
    <row r="2" spans="1:13" x14ac:dyDescent="0.25">
      <c r="A2" s="8" t="s">
        <v>132</v>
      </c>
      <c r="B2" s="13" t="s">
        <v>133</v>
      </c>
      <c r="C2" s="13" t="s">
        <v>134</v>
      </c>
      <c r="D2" s="13" t="s">
        <v>135</v>
      </c>
      <c r="E2" s="13" t="s">
        <v>136</v>
      </c>
      <c r="F2" s="85" t="s">
        <v>137</v>
      </c>
      <c r="G2" s="86" t="s">
        <v>138</v>
      </c>
      <c r="H2" s="86" t="s">
        <v>139</v>
      </c>
      <c r="I2" s="8" t="s">
        <v>64</v>
      </c>
      <c r="J2" s="8" t="s">
        <v>19</v>
      </c>
      <c r="K2" s="8" t="s">
        <v>20</v>
      </c>
      <c r="L2" s="87" t="s">
        <v>21</v>
      </c>
      <c r="M2" s="11" t="s">
        <v>170</v>
      </c>
    </row>
    <row r="3" spans="1:13" x14ac:dyDescent="0.25">
      <c r="A3" s="8" t="s">
        <v>140</v>
      </c>
      <c r="B3" s="124">
        <v>3315</v>
      </c>
      <c r="C3" s="124">
        <v>3132</v>
      </c>
      <c r="D3" s="124">
        <v>2447</v>
      </c>
      <c r="E3" s="124">
        <v>2499</v>
      </c>
      <c r="F3" s="125">
        <v>2067</v>
      </c>
      <c r="G3" s="124">
        <v>1831</v>
      </c>
      <c r="H3" s="88">
        <v>2124</v>
      </c>
      <c r="I3" s="124">
        <v>2275</v>
      </c>
      <c r="J3" s="89">
        <v>1466</v>
      </c>
      <c r="K3" s="89">
        <v>1578</v>
      </c>
      <c r="L3" s="123">
        <v>1439</v>
      </c>
      <c r="M3" s="89">
        <v>1301</v>
      </c>
    </row>
    <row r="4" spans="1:13" x14ac:dyDescent="0.25">
      <c r="A4" s="8" t="s">
        <v>141</v>
      </c>
      <c r="B4" s="124">
        <v>1350</v>
      </c>
      <c r="C4" s="124">
        <v>867</v>
      </c>
      <c r="D4" s="124">
        <v>685</v>
      </c>
      <c r="E4" s="124">
        <v>954</v>
      </c>
      <c r="F4" s="125">
        <v>490</v>
      </c>
      <c r="G4" s="23">
        <v>375</v>
      </c>
      <c r="H4" s="126">
        <v>1448</v>
      </c>
      <c r="I4" s="124">
        <v>1144</v>
      </c>
      <c r="J4" s="123">
        <v>865</v>
      </c>
      <c r="K4" s="123">
        <v>434</v>
      </c>
      <c r="L4" s="123">
        <v>362</v>
      </c>
      <c r="M4" s="155">
        <v>13</v>
      </c>
    </row>
    <row r="5" spans="1:13" x14ac:dyDescent="0.25">
      <c r="A5" s="8" t="s">
        <v>142</v>
      </c>
      <c r="B5" s="23">
        <v>43</v>
      </c>
      <c r="C5" s="23">
        <v>15</v>
      </c>
      <c r="D5" s="23">
        <v>77</v>
      </c>
      <c r="E5" s="23">
        <v>9</v>
      </c>
      <c r="F5" s="29">
        <v>6</v>
      </c>
      <c r="G5" s="23">
        <v>2</v>
      </c>
      <c r="H5" s="23">
        <v>1</v>
      </c>
      <c r="I5" s="23">
        <v>2</v>
      </c>
      <c r="J5" s="29">
        <v>0</v>
      </c>
      <c r="K5" s="29">
        <v>51</v>
      </c>
      <c r="L5" s="123">
        <v>0</v>
      </c>
      <c r="M5" s="156">
        <v>1</v>
      </c>
    </row>
    <row r="6" spans="1:13" x14ac:dyDescent="0.25">
      <c r="A6" s="8" t="s">
        <v>143</v>
      </c>
      <c r="B6" s="23">
        <v>174</v>
      </c>
      <c r="C6" s="23">
        <v>91</v>
      </c>
      <c r="D6" s="23">
        <v>158</v>
      </c>
      <c r="E6" s="23">
        <v>61</v>
      </c>
      <c r="F6" s="29">
        <v>58</v>
      </c>
      <c r="G6" s="23">
        <v>34</v>
      </c>
      <c r="H6" s="23">
        <v>20</v>
      </c>
      <c r="I6" s="23">
        <v>12</v>
      </c>
      <c r="J6" s="29">
        <v>14</v>
      </c>
      <c r="K6" s="29">
        <v>20</v>
      </c>
      <c r="L6" s="123">
        <v>20</v>
      </c>
      <c r="M6" s="156">
        <v>32</v>
      </c>
    </row>
    <row r="7" spans="1:13" x14ac:dyDescent="0.25">
      <c r="A7" s="8" t="s">
        <v>144</v>
      </c>
      <c r="B7" s="23"/>
      <c r="C7" s="23"/>
      <c r="D7" s="23"/>
      <c r="E7" s="23"/>
      <c r="F7" s="29"/>
      <c r="G7" s="23"/>
      <c r="H7" s="23"/>
      <c r="I7" s="23"/>
      <c r="J7" s="29">
        <v>0</v>
      </c>
      <c r="K7" s="29">
        <v>0</v>
      </c>
      <c r="L7" s="123">
        <v>8</v>
      </c>
      <c r="M7" s="156">
        <v>0</v>
      </c>
    </row>
    <row r="8" spans="1:13" x14ac:dyDescent="0.25">
      <c r="A8" s="8" t="s">
        <v>145</v>
      </c>
      <c r="B8" s="23">
        <v>2</v>
      </c>
      <c r="C8" s="23">
        <v>1</v>
      </c>
      <c r="D8" s="23"/>
      <c r="E8" s="23">
        <v>3</v>
      </c>
      <c r="F8" s="29"/>
      <c r="G8" s="23"/>
      <c r="H8" s="23"/>
      <c r="I8" s="23"/>
      <c r="J8" s="29">
        <v>0</v>
      </c>
      <c r="K8" s="29">
        <v>0</v>
      </c>
      <c r="L8" s="123">
        <v>0</v>
      </c>
      <c r="M8" s="156">
        <v>0</v>
      </c>
    </row>
    <row r="9" spans="1:13" x14ac:dyDescent="0.25">
      <c r="A9" s="8" t="s">
        <v>146</v>
      </c>
      <c r="B9" s="23">
        <v>42</v>
      </c>
      <c r="C9" s="23">
        <v>36</v>
      </c>
      <c r="D9" s="23">
        <v>17</v>
      </c>
      <c r="E9" s="23">
        <v>39</v>
      </c>
      <c r="F9" s="29">
        <v>17</v>
      </c>
      <c r="G9" s="23">
        <v>13</v>
      </c>
      <c r="H9" s="23">
        <v>5</v>
      </c>
      <c r="I9" s="23">
        <v>104</v>
      </c>
      <c r="J9" s="29">
        <v>18</v>
      </c>
      <c r="K9" s="29">
        <v>37</v>
      </c>
      <c r="L9" s="123">
        <v>15</v>
      </c>
      <c r="M9" s="156">
        <v>11</v>
      </c>
    </row>
    <row r="10" spans="1:13" x14ac:dyDescent="0.25">
      <c r="A10" s="23"/>
      <c r="B10" s="23"/>
      <c r="C10" s="23"/>
      <c r="D10" s="23"/>
      <c r="E10" s="23"/>
      <c r="F10" s="29"/>
      <c r="G10" s="23"/>
      <c r="H10" s="23"/>
      <c r="I10" s="23"/>
      <c r="J10" s="29"/>
      <c r="K10" s="29"/>
      <c r="L10" s="123"/>
      <c r="M10" s="156"/>
    </row>
    <row r="11" spans="1:13" x14ac:dyDescent="0.25">
      <c r="A11" s="8" t="s">
        <v>47</v>
      </c>
      <c r="B11" s="124">
        <f>SUM(B3:B10)</f>
        <v>4926</v>
      </c>
      <c r="C11" s="125">
        <f>SUM(C3:C10)</f>
        <v>4142</v>
      </c>
      <c r="D11" s="124">
        <f>SUM(D3:D10)</f>
        <v>3384</v>
      </c>
      <c r="E11" s="124">
        <v>3565</v>
      </c>
      <c r="F11" s="125">
        <f t="shared" ref="F11:J11" si="0">SUM(F3:F9)</f>
        <v>2638</v>
      </c>
      <c r="G11" s="124">
        <f t="shared" si="0"/>
        <v>2255</v>
      </c>
      <c r="H11" s="125">
        <f t="shared" si="0"/>
        <v>3598</v>
      </c>
      <c r="I11" s="124">
        <f t="shared" si="0"/>
        <v>3537</v>
      </c>
      <c r="J11" s="125">
        <f t="shared" si="0"/>
        <v>2363</v>
      </c>
      <c r="K11" s="125">
        <f>SUM(K3:K9)</f>
        <v>2120</v>
      </c>
      <c r="L11" s="123">
        <f>SUM(L3:L9)</f>
        <v>1844</v>
      </c>
      <c r="M11" s="155">
        <f>SUM(M3:M9)</f>
        <v>1358</v>
      </c>
    </row>
    <row r="12" spans="1:13" ht="25.5" x14ac:dyDescent="0.25">
      <c r="A12" s="90" t="s">
        <v>147</v>
      </c>
      <c r="B12" s="127">
        <v>-5.7000000000000002E-2</v>
      </c>
      <c r="C12" s="127">
        <v>-0.159</v>
      </c>
      <c r="D12" s="127">
        <v>-0.183</v>
      </c>
      <c r="E12" s="128">
        <v>5.2999999999999998E-4</v>
      </c>
      <c r="F12" s="129">
        <v>-0.26</v>
      </c>
      <c r="G12" s="130">
        <f>(G11-F11)/ABS(F11)</f>
        <v>-0.14518574677786203</v>
      </c>
      <c r="H12" s="131">
        <v>0.6</v>
      </c>
      <c r="I12" s="129">
        <v>-1.7000000000000001E-2</v>
      </c>
      <c r="J12" s="129">
        <v>-0.33100000000000002</v>
      </c>
      <c r="K12" s="129">
        <v>-0.10299999999999999</v>
      </c>
      <c r="L12" s="129">
        <v>-0.13</v>
      </c>
      <c r="M12" s="167">
        <v>-0.26400000000000001</v>
      </c>
    </row>
    <row r="13" spans="1:13" ht="25.5" x14ac:dyDescent="0.25">
      <c r="A13" s="90" t="s">
        <v>148</v>
      </c>
      <c r="B13" s="29">
        <v>369</v>
      </c>
      <c r="C13" s="29">
        <v>717</v>
      </c>
      <c r="D13" s="125">
        <v>1012</v>
      </c>
      <c r="E13" s="125">
        <v>1606</v>
      </c>
      <c r="F13" s="125">
        <v>1280</v>
      </c>
      <c r="G13" s="125">
        <v>1057</v>
      </c>
      <c r="H13" s="29">
        <v>736</v>
      </c>
      <c r="I13" s="12">
        <v>454</v>
      </c>
      <c r="J13" s="12">
        <v>939</v>
      </c>
      <c r="K13" s="12">
        <v>427</v>
      </c>
      <c r="L13" s="12">
        <v>189</v>
      </c>
      <c r="M13" s="12">
        <v>907</v>
      </c>
    </row>
    <row r="14" spans="1:13" ht="25.5" x14ac:dyDescent="0.25">
      <c r="A14" s="90" t="s">
        <v>149</v>
      </c>
      <c r="B14" s="125">
        <v>2487</v>
      </c>
      <c r="C14" s="125">
        <v>2050</v>
      </c>
      <c r="D14" s="132">
        <v>2334</v>
      </c>
      <c r="E14" s="125">
        <v>2026</v>
      </c>
      <c r="F14" s="125">
        <v>2962</v>
      </c>
      <c r="G14" s="125">
        <v>1217</v>
      </c>
      <c r="H14" s="125">
        <v>1928</v>
      </c>
      <c r="I14" s="91" t="s">
        <v>150</v>
      </c>
      <c r="J14" s="92">
        <v>1697</v>
      </c>
      <c r="K14" s="92">
        <v>1636</v>
      </c>
      <c r="L14" s="92">
        <v>1339</v>
      </c>
      <c r="M14" s="92">
        <v>725</v>
      </c>
    </row>
    <row r="15" spans="1:13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3" ht="15" customHeight="1" x14ac:dyDescent="0.25">
      <c r="A17" s="185" t="s">
        <v>179</v>
      </c>
      <c r="B17" s="186"/>
      <c r="C17" s="186"/>
      <c r="D17" s="186"/>
      <c r="E17" s="186"/>
      <c r="F17" s="112"/>
      <c r="G17" s="185" t="s">
        <v>151</v>
      </c>
      <c r="H17" s="186"/>
      <c r="I17" s="186"/>
      <c r="J17" s="186"/>
      <c r="K17" s="186"/>
      <c r="L17" s="22"/>
    </row>
    <row r="18" spans="1:13" ht="39" x14ac:dyDescent="0.25">
      <c r="A18" s="20"/>
      <c r="B18" s="107" t="s">
        <v>155</v>
      </c>
      <c r="C18" s="20" t="s">
        <v>186</v>
      </c>
      <c r="D18" s="20" t="s">
        <v>191</v>
      </c>
      <c r="E18" s="20" t="s">
        <v>187</v>
      </c>
      <c r="F18" s="112"/>
      <c r="G18" s="20"/>
      <c r="H18" s="107" t="s">
        <v>152</v>
      </c>
      <c r="I18" s="20" t="s">
        <v>153</v>
      </c>
      <c r="J18" s="20" t="s">
        <v>154</v>
      </c>
      <c r="K18" s="107" t="s">
        <v>155</v>
      </c>
      <c r="L18" s="22"/>
    </row>
    <row r="19" spans="1:13" ht="39" x14ac:dyDescent="0.25">
      <c r="A19" s="43" t="s">
        <v>140</v>
      </c>
      <c r="B19" s="155">
        <v>220614</v>
      </c>
      <c r="C19" s="89">
        <v>1301</v>
      </c>
      <c r="D19" s="168" t="s">
        <v>192</v>
      </c>
      <c r="E19" s="157">
        <v>207625</v>
      </c>
      <c r="F19" s="112"/>
      <c r="G19" s="20" t="s">
        <v>140</v>
      </c>
      <c r="H19" s="133">
        <v>234347</v>
      </c>
      <c r="I19" s="89">
        <v>1439</v>
      </c>
      <c r="J19" s="134">
        <v>15172</v>
      </c>
      <c r="K19" s="135">
        <v>220614</v>
      </c>
      <c r="L19" s="22"/>
    </row>
    <row r="20" spans="1:13" ht="26.25" x14ac:dyDescent="0.25">
      <c r="A20" s="43" t="s">
        <v>141</v>
      </c>
      <c r="B20" s="155">
        <v>109834</v>
      </c>
      <c r="C20" s="158">
        <v>13</v>
      </c>
      <c r="D20" s="155">
        <v>0</v>
      </c>
      <c r="E20" s="155">
        <v>109847</v>
      </c>
      <c r="F20" s="112"/>
      <c r="G20" s="20" t="s">
        <v>141</v>
      </c>
      <c r="H20" s="135">
        <v>109490</v>
      </c>
      <c r="I20" s="137">
        <v>362</v>
      </c>
      <c r="J20" s="135">
        <v>18</v>
      </c>
      <c r="K20" s="135">
        <v>109834</v>
      </c>
      <c r="L20" s="22"/>
    </row>
    <row r="21" spans="1:13" ht="26.25" x14ac:dyDescent="0.25">
      <c r="A21" s="43" t="s">
        <v>156</v>
      </c>
      <c r="B21" s="156">
        <v>223</v>
      </c>
      <c r="C21" s="156">
        <v>0</v>
      </c>
      <c r="D21" s="156">
        <v>0</v>
      </c>
      <c r="E21" s="155">
        <v>223</v>
      </c>
      <c r="F21" s="112"/>
      <c r="G21" s="20" t="s">
        <v>156</v>
      </c>
      <c r="H21" s="135">
        <v>223</v>
      </c>
      <c r="I21" s="138">
        <v>0</v>
      </c>
      <c r="J21" s="138">
        <v>0</v>
      </c>
      <c r="K21" s="138">
        <v>223</v>
      </c>
      <c r="L21" s="22"/>
    </row>
    <row r="22" spans="1:13" x14ac:dyDescent="0.25">
      <c r="A22" s="43" t="s">
        <v>142</v>
      </c>
      <c r="B22" s="155">
        <v>1463</v>
      </c>
      <c r="C22" s="156">
        <v>1</v>
      </c>
      <c r="D22" s="156">
        <v>0</v>
      </c>
      <c r="E22" s="155">
        <v>1464</v>
      </c>
      <c r="F22" s="112"/>
      <c r="G22" s="20" t="s">
        <v>142</v>
      </c>
      <c r="H22" s="135">
        <v>1463</v>
      </c>
      <c r="I22" s="138">
        <v>0</v>
      </c>
      <c r="J22" s="138">
        <v>0</v>
      </c>
      <c r="K22" s="135">
        <v>1463</v>
      </c>
      <c r="L22" s="22"/>
    </row>
    <row r="23" spans="1:13" ht="39" x14ac:dyDescent="0.25">
      <c r="A23" s="43" t="s">
        <v>143</v>
      </c>
      <c r="B23" s="155">
        <v>2353</v>
      </c>
      <c r="C23" s="156">
        <v>32</v>
      </c>
      <c r="D23" s="169" t="s">
        <v>193</v>
      </c>
      <c r="E23" s="155">
        <v>1651</v>
      </c>
      <c r="F23" s="112"/>
      <c r="G23" s="20" t="s">
        <v>143</v>
      </c>
      <c r="H23" s="135">
        <v>2348</v>
      </c>
      <c r="I23" s="138">
        <v>20</v>
      </c>
      <c r="J23" s="138">
        <v>15</v>
      </c>
      <c r="K23" s="135">
        <v>2353</v>
      </c>
      <c r="L23" s="22"/>
    </row>
    <row r="24" spans="1:13" ht="26.25" x14ac:dyDescent="0.25">
      <c r="A24" s="43" t="s">
        <v>144</v>
      </c>
      <c r="B24" s="156">
        <v>103</v>
      </c>
      <c r="C24" s="156">
        <v>0</v>
      </c>
      <c r="D24" s="156">
        <v>0</v>
      </c>
      <c r="E24" s="155">
        <v>103</v>
      </c>
      <c r="F24" s="112"/>
      <c r="G24" s="20" t="s">
        <v>144</v>
      </c>
      <c r="H24" s="135">
        <v>95</v>
      </c>
      <c r="I24" s="138">
        <v>8</v>
      </c>
      <c r="J24" s="138">
        <v>0</v>
      </c>
      <c r="K24" s="138">
        <v>103</v>
      </c>
      <c r="L24" s="22"/>
    </row>
    <row r="25" spans="1:13" x14ac:dyDescent="0.25">
      <c r="A25" s="43" t="s">
        <v>145</v>
      </c>
      <c r="B25" s="156">
        <v>30</v>
      </c>
      <c r="C25" s="156">
        <v>0</v>
      </c>
      <c r="D25" s="156">
        <v>0</v>
      </c>
      <c r="E25" s="155">
        <v>30</v>
      </c>
      <c r="F25" s="112"/>
      <c r="G25" s="20" t="s">
        <v>145</v>
      </c>
      <c r="H25" s="135">
        <v>30</v>
      </c>
      <c r="I25" s="138">
        <v>0</v>
      </c>
      <c r="J25" s="138">
        <v>0</v>
      </c>
      <c r="K25" s="138">
        <v>30</v>
      </c>
      <c r="L25" s="22"/>
    </row>
    <row r="26" spans="1:13" x14ac:dyDescent="0.25">
      <c r="A26" s="43" t="s">
        <v>146</v>
      </c>
      <c r="B26" s="156">
        <v>355</v>
      </c>
      <c r="C26" s="156">
        <v>11</v>
      </c>
      <c r="D26" s="156">
        <v>16</v>
      </c>
      <c r="E26" s="155">
        <v>350</v>
      </c>
      <c r="F26" s="112"/>
      <c r="G26" s="20" t="s">
        <v>146</v>
      </c>
      <c r="H26" s="135">
        <v>340</v>
      </c>
      <c r="I26" s="138">
        <v>15</v>
      </c>
      <c r="J26" s="138">
        <v>0</v>
      </c>
      <c r="K26" s="138">
        <v>355</v>
      </c>
      <c r="L26" s="22"/>
    </row>
    <row r="27" spans="1:13" x14ac:dyDescent="0.25">
      <c r="A27" s="43" t="s">
        <v>124</v>
      </c>
      <c r="B27" s="155">
        <f>SUM(B19:B26)</f>
        <v>334975</v>
      </c>
      <c r="C27" s="155">
        <f>SUM(C19:C26)</f>
        <v>1358</v>
      </c>
      <c r="D27" s="155">
        <f>SUM(D19:D26)</f>
        <v>16</v>
      </c>
      <c r="E27" s="159">
        <f>SUM(E19:E26)</f>
        <v>321293</v>
      </c>
      <c r="F27" s="112"/>
      <c r="G27" s="43" t="s">
        <v>124</v>
      </c>
      <c r="H27" s="136">
        <f>SUM(H19:H26)</f>
        <v>348336</v>
      </c>
      <c r="I27" s="135">
        <f>SUM(I19:I26)</f>
        <v>1844</v>
      </c>
      <c r="J27" s="135">
        <f>SUM(J19:J26)</f>
        <v>15205</v>
      </c>
      <c r="K27" s="135">
        <f>SUM(K19:K26)</f>
        <v>334975</v>
      </c>
      <c r="L27" s="22"/>
    </row>
    <row r="28" spans="1:13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3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3" x14ac:dyDescent="0.25">
      <c r="A30" s="1" t="s">
        <v>157</v>
      </c>
      <c r="B30" s="22"/>
      <c r="C30" s="22"/>
      <c r="D30" s="22"/>
      <c r="E30" s="22"/>
      <c r="F30" s="22"/>
      <c r="G30" s="22"/>
      <c r="H30" s="139"/>
      <c r="I30" s="22"/>
      <c r="J30" s="22"/>
      <c r="K30" s="22"/>
      <c r="L30" s="22"/>
    </row>
    <row r="31" spans="1:13" x14ac:dyDescent="0.25">
      <c r="A31" s="8"/>
      <c r="B31" s="93">
        <v>38138</v>
      </c>
      <c r="C31" s="93">
        <v>38503</v>
      </c>
      <c r="D31" s="93">
        <v>38868</v>
      </c>
      <c r="E31" s="93">
        <v>39233</v>
      </c>
      <c r="F31" s="94">
        <v>39599</v>
      </c>
      <c r="G31" s="95">
        <v>39994</v>
      </c>
      <c r="H31" s="95">
        <v>40359</v>
      </c>
      <c r="I31" s="95">
        <v>40724</v>
      </c>
      <c r="J31" s="95">
        <v>41090</v>
      </c>
      <c r="K31" s="95">
        <v>41455</v>
      </c>
      <c r="L31" s="95">
        <v>41820</v>
      </c>
      <c r="M31" s="154">
        <v>42185</v>
      </c>
    </row>
    <row r="32" spans="1:13" x14ac:dyDescent="0.25">
      <c r="A32" s="8" t="s">
        <v>158</v>
      </c>
      <c r="B32" s="124">
        <v>7182</v>
      </c>
      <c r="C32" s="124">
        <v>7457</v>
      </c>
      <c r="D32" s="124">
        <v>7325</v>
      </c>
      <c r="E32" s="124">
        <v>7618</v>
      </c>
      <c r="F32" s="125">
        <v>7983</v>
      </c>
      <c r="G32" s="124">
        <v>8454</v>
      </c>
      <c r="H32" s="96">
        <v>8715</v>
      </c>
      <c r="I32" s="124">
        <v>8904</v>
      </c>
      <c r="J32" s="124">
        <v>10080</v>
      </c>
      <c r="K32" s="124">
        <v>10134</v>
      </c>
      <c r="L32" s="124">
        <v>10219</v>
      </c>
      <c r="M32" s="160">
        <v>10324</v>
      </c>
    </row>
    <row r="33" spans="1:13" x14ac:dyDescent="0.25">
      <c r="A33" s="8" t="s">
        <v>159</v>
      </c>
      <c r="B33" s="124">
        <v>2386</v>
      </c>
      <c r="C33" s="124">
        <v>2632</v>
      </c>
      <c r="D33" s="124">
        <v>2344</v>
      </c>
      <c r="E33" s="96">
        <v>2434</v>
      </c>
      <c r="F33" s="97">
        <v>2531</v>
      </c>
      <c r="G33" s="124">
        <v>2333</v>
      </c>
      <c r="H33" s="98">
        <v>2043</v>
      </c>
      <c r="I33" s="124">
        <v>2045</v>
      </c>
      <c r="J33" s="124">
        <v>2196</v>
      </c>
      <c r="K33" s="124">
        <v>2205</v>
      </c>
      <c r="L33" s="124">
        <v>2228</v>
      </c>
      <c r="M33" s="96">
        <v>2213</v>
      </c>
    </row>
    <row r="34" spans="1:13" x14ac:dyDescent="0.25">
      <c r="A34" s="8" t="s">
        <v>160</v>
      </c>
      <c r="B34" s="23">
        <v>33.22</v>
      </c>
      <c r="C34" s="23">
        <v>35.299999999999997</v>
      </c>
      <c r="D34" s="23">
        <v>32</v>
      </c>
      <c r="E34" s="23">
        <v>31.95</v>
      </c>
      <c r="F34" s="29">
        <v>31.7</v>
      </c>
      <c r="G34" s="23">
        <v>27.6</v>
      </c>
      <c r="H34" s="99">
        <v>23.44</v>
      </c>
      <c r="I34" s="23">
        <v>22.97</v>
      </c>
      <c r="J34" s="23">
        <v>21.79</v>
      </c>
      <c r="K34" s="23">
        <v>21.76</v>
      </c>
      <c r="L34" s="23">
        <v>21.8</v>
      </c>
      <c r="M34" s="161">
        <v>21.44</v>
      </c>
    </row>
    <row r="35" spans="1:13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3" ht="15.75" thickBo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3" ht="16.5" thickTop="1" thickBot="1" x14ac:dyDescent="0.3">
      <c r="A37" s="100" t="s">
        <v>161</v>
      </c>
      <c r="B37" s="101"/>
      <c r="C37" s="101"/>
      <c r="D37" s="101"/>
      <c r="E37" s="102"/>
      <c r="F37" s="22"/>
      <c r="G37" s="22"/>
      <c r="H37" s="22"/>
      <c r="I37" s="22"/>
      <c r="J37" s="22"/>
      <c r="K37" s="22"/>
      <c r="L37" s="22"/>
    </row>
    <row r="38" spans="1:13" ht="26.25" thickTop="1" x14ac:dyDescent="0.25">
      <c r="A38" s="103"/>
      <c r="B38" s="104" t="s">
        <v>188</v>
      </c>
      <c r="C38" s="105" t="s">
        <v>189</v>
      </c>
      <c r="D38" s="105" t="s">
        <v>190</v>
      </c>
      <c r="E38" s="104" t="s">
        <v>187</v>
      </c>
      <c r="F38" s="22"/>
      <c r="G38" s="22"/>
      <c r="H38" s="22"/>
      <c r="I38" s="22"/>
      <c r="J38" s="22"/>
      <c r="K38" s="22"/>
      <c r="L38" s="22"/>
    </row>
    <row r="39" spans="1:13" x14ac:dyDescent="0.25">
      <c r="A39" s="103" t="s">
        <v>140</v>
      </c>
      <c r="B39" s="162">
        <v>4857</v>
      </c>
      <c r="C39" s="163">
        <v>33</v>
      </c>
      <c r="D39" s="163">
        <v>37</v>
      </c>
      <c r="E39" s="162">
        <v>4853</v>
      </c>
      <c r="F39" s="22"/>
      <c r="G39" s="22"/>
      <c r="H39" s="22"/>
      <c r="I39" s="22"/>
      <c r="J39" s="22"/>
      <c r="K39" s="22"/>
      <c r="L39" s="22"/>
    </row>
    <row r="40" spans="1:13" ht="15.75" thickBot="1" x14ac:dyDescent="0.3">
      <c r="A40" s="103" t="s">
        <v>142</v>
      </c>
      <c r="B40" s="162">
        <v>93</v>
      </c>
      <c r="C40" s="163">
        <v>0</v>
      </c>
      <c r="D40" s="163">
        <v>0</v>
      </c>
      <c r="E40" s="162">
        <v>93</v>
      </c>
      <c r="F40" s="22"/>
      <c r="G40" s="22"/>
      <c r="H40" s="22"/>
      <c r="I40" s="22"/>
      <c r="J40" s="22"/>
      <c r="K40" s="22"/>
      <c r="L40" s="22"/>
    </row>
    <row r="41" spans="1:13" ht="16.5" thickTop="1" thickBot="1" x14ac:dyDescent="0.3">
      <c r="A41" s="106" t="s">
        <v>124</v>
      </c>
      <c r="B41" s="164">
        <f>SUM(B39:B40)</f>
        <v>4950</v>
      </c>
      <c r="C41" s="165">
        <f>SUM(C39:C40)</f>
        <v>33</v>
      </c>
      <c r="D41" s="166">
        <f>SUM(D39:D40)</f>
        <v>37</v>
      </c>
      <c r="E41" s="164">
        <f>SUM(E39:E40)</f>
        <v>4946</v>
      </c>
      <c r="F41" s="22"/>
      <c r="G41" s="22"/>
      <c r="H41" s="22"/>
      <c r="I41" s="22"/>
      <c r="J41" s="22"/>
      <c r="K41" s="22"/>
      <c r="L41" s="22"/>
    </row>
    <row r="42" spans="1:13" ht="15.75" thickTop="1" x14ac:dyDescent="0.25"/>
    <row r="44" spans="1:13" ht="15.75" thickBot="1" x14ac:dyDescent="0.3">
      <c r="A44" s="140" t="s">
        <v>180</v>
      </c>
      <c r="B44" s="141"/>
      <c r="C44" s="141"/>
      <c r="D44" s="141"/>
      <c r="E44" s="141"/>
    </row>
    <row r="45" spans="1:13" ht="16.5" thickTop="1" thickBot="1" x14ac:dyDescent="0.3">
      <c r="A45" s="142"/>
      <c r="B45" s="142" t="s">
        <v>140</v>
      </c>
      <c r="C45" s="142" t="s">
        <v>141</v>
      </c>
      <c r="D45" s="142" t="s">
        <v>162</v>
      </c>
      <c r="E45" s="143" t="s">
        <v>47</v>
      </c>
    </row>
    <row r="46" spans="1:13" ht="16.5" thickTop="1" thickBot="1" x14ac:dyDescent="0.3">
      <c r="A46" s="144" t="s">
        <v>163</v>
      </c>
      <c r="B46" s="145">
        <v>0</v>
      </c>
      <c r="C46" s="145">
        <v>0</v>
      </c>
      <c r="D46" s="145">
        <v>0</v>
      </c>
      <c r="E46" s="145">
        <v>0</v>
      </c>
    </row>
    <row r="47" spans="1:13" ht="16.5" thickTop="1" thickBot="1" x14ac:dyDescent="0.3">
      <c r="A47" s="143" t="s">
        <v>164</v>
      </c>
      <c r="B47" s="145">
        <v>0</v>
      </c>
      <c r="C47" s="145">
        <v>0</v>
      </c>
      <c r="D47" s="145">
        <v>0</v>
      </c>
      <c r="E47" s="145">
        <v>0</v>
      </c>
    </row>
    <row r="48" spans="1:13" ht="16.5" thickTop="1" thickBot="1" x14ac:dyDescent="0.3">
      <c r="A48" s="143" t="s">
        <v>165</v>
      </c>
      <c r="B48" s="145">
        <v>0</v>
      </c>
      <c r="C48" s="145">
        <v>0</v>
      </c>
      <c r="D48" s="145">
        <v>0</v>
      </c>
      <c r="E48" s="145">
        <v>0</v>
      </c>
    </row>
    <row r="49" spans="1:5" ht="16.5" thickTop="1" thickBot="1" x14ac:dyDescent="0.3">
      <c r="A49" s="143"/>
      <c r="B49" s="145">
        <v>0</v>
      </c>
      <c r="C49" s="145">
        <v>0</v>
      </c>
      <c r="D49" s="145">
        <v>0</v>
      </c>
      <c r="E49" s="145">
        <v>0</v>
      </c>
    </row>
    <row r="50" spans="1:5" ht="16.5" thickTop="1" thickBot="1" x14ac:dyDescent="0.3">
      <c r="A50" s="143" t="s">
        <v>166</v>
      </c>
      <c r="B50" s="145">
        <v>0</v>
      </c>
      <c r="C50" s="145">
        <v>0</v>
      </c>
      <c r="D50" s="145">
        <v>0</v>
      </c>
      <c r="E50" s="145">
        <v>0</v>
      </c>
    </row>
    <row r="51" spans="1:5" ht="16.5" thickTop="1" thickBot="1" x14ac:dyDescent="0.3">
      <c r="A51" s="143" t="s">
        <v>168</v>
      </c>
      <c r="B51" s="145">
        <v>0</v>
      </c>
      <c r="C51" s="145">
        <v>0</v>
      </c>
      <c r="D51" s="145">
        <v>0</v>
      </c>
      <c r="E51" s="145">
        <v>0</v>
      </c>
    </row>
    <row r="52" spans="1:5" ht="15.75" thickTop="1" x14ac:dyDescent="0.25"/>
  </sheetData>
  <mergeCells count="3">
    <mergeCell ref="A1:H1"/>
    <mergeCell ref="A17:E17"/>
    <mergeCell ref="G17:K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Reference Statistics</vt:lpstr>
      <vt:lpstr>Website Visits</vt:lpstr>
      <vt:lpstr>Library Visits</vt:lpstr>
      <vt:lpstr>Circulation Statistics</vt:lpstr>
      <vt:lpstr>Interlibrary Loan Statistics</vt:lpstr>
      <vt:lpstr>Library Instruction Statisitcs</vt:lpstr>
      <vt:lpstr>Government Documents 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Martin</dc:creator>
  <cp:lastModifiedBy>Jason</cp:lastModifiedBy>
  <dcterms:created xsi:type="dcterms:W3CDTF">2014-07-05T14:32:32Z</dcterms:created>
  <dcterms:modified xsi:type="dcterms:W3CDTF">2015-07-20T12:59:17Z</dcterms:modified>
</cp:coreProperties>
</file>